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8.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rsbteam.sharepoint.com/sites/RSBTeam/Shared Documents/Standards/Standard Docs/GUI-01 Guidelines/01-002-02 Screening Tool/"/>
    </mc:Choice>
  </mc:AlternateContent>
  <xr:revisionPtr revIDLastSave="7653" documentId="11_1FAA8B67390F583CEF6DD80AE8A6B1B11630773B" xr6:coauthVersionLast="47" xr6:coauthVersionMax="47" xr10:uidLastSave="{942C5B63-68BB-4C49-BCA4-3E7FAFFBD4C1}"/>
  <workbookProtection workbookAlgorithmName="SHA-512" workbookHashValue="4Sxbk1bu4COASc2Ma+h9qR/KhTVp+NfZSD4UAIAESGbqiy53QUpQl+p5sqpZcz3XPSLQFHqK5c2UlQcrTi1/rw==" workbookSaltValue="ygrVkloUyqxH3hufuqWhCw==" workbookSpinCount="100000" lockStructure="1"/>
  <bookViews>
    <workbookView showSheetTabs="0" xWindow="-120" yWindow="-120" windowWidth="29040" windowHeight="15720" tabRatio="924" firstSheet="1" activeTab="9" xr2:uid="{00000000-000D-0000-FFFF-FFFF00000000}"/>
  </bookViews>
  <sheets>
    <sheet name="Version Control" sheetId="17" state="hidden" r:id="rId1"/>
    <sheet name="Home" sheetId="18" r:id="rId2"/>
    <sheet name="Instructions" sheetId="19" r:id="rId3"/>
    <sheet name="PO Details" sheetId="3" r:id="rId4"/>
    <sheet name="Drop downs" sheetId="15" state="hidden" r:id="rId5"/>
    <sheet name="Section 1_P2" sheetId="5" r:id="rId6"/>
    <sheet name="Section 2_P4" sheetId="14" r:id="rId7"/>
    <sheet name="Section 3_P5" sheetId="6" r:id="rId8"/>
    <sheet name="Section 4_P6" sheetId="7" r:id="rId9"/>
    <sheet name="Section 5_P7" sheetId="8" r:id="rId10"/>
    <sheet name="Section 6_EF" sheetId="9" r:id="rId11"/>
    <sheet name="Section 7_P12" sheetId="10" r:id="rId12"/>
  </sheets>
  <definedNames>
    <definedName name="_xlnm._FilterDatabase" localSheetId="5" hidden="1">'Section 1_P2'!#REF!</definedName>
    <definedName name="_ftnref1" localSheetId="9">'Section 5_P7'!#REF!</definedName>
    <definedName name="_ftnref2" localSheetId="9">'Section 5_P7'!#REF!</definedName>
    <definedName name="_Toc483303251" localSheetId="5">'Section 1_P2'!#REF!</definedName>
    <definedName name="_Toc483303252" localSheetId="5">'Section 1_P2'!#REF!</definedName>
    <definedName name="_Toc483303253" localSheetId="5">'Section 1_P2'!#REF!</definedName>
    <definedName name="_Toc483303256" localSheetId="7">'Section 3_P5'!#REF!</definedName>
    <definedName name="_Toc483303258" localSheetId="8">'Section 4_P6'!#REF!</definedName>
    <definedName name="_Toc483303259" localSheetId="8">'Section 4_P6'!#REF!</definedName>
    <definedName name="_Toc483303260" localSheetId="8">'Section 4_P6'!#REF!</definedName>
    <definedName name="_Toc483303262" localSheetId="9">'Section 5_P7'!$B$36</definedName>
    <definedName name="_Toc483303263" localSheetId="9">'Section 5_P7'!$B$65</definedName>
    <definedName name="_Toc483303265" localSheetId="10">'Section 6_EF'!$B$5</definedName>
    <definedName name="_Toc483303266" localSheetId="10">'Section 6_EF'!#REF!</definedName>
    <definedName name="_Toc483303267" localSheetId="10">'Section 6_EF'!$B$47</definedName>
    <definedName name="_Toc483303268" localSheetId="10">'Section 6_EF'!$B$67</definedName>
    <definedName name="_Toc483303269" localSheetId="10">'Section 6_EF'!$B$81</definedName>
    <definedName name="_Toc483303270" localSheetId="10">'Section 6_EF'!$B$104</definedName>
    <definedName name="_Toc483303272" localSheetId="11">'Section 7_P12'!$B$47</definedName>
    <definedName name="_Toc483303273" localSheetId="11">'Section 7_P12'!$B$49</definedName>
    <definedName name="_Toc483303274" localSheetId="11">'Section 7_P12'!$B$71</definedName>
    <definedName name="biomass_producer_size">'Drop downs'!$C$6:$C$10</definedName>
    <definedName name="Industrial_operator_size">'Drop downs'!$D$6:$D$10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7" i="8" l="1"/>
  <c r="K25" i="7" l="1"/>
  <c r="L44" i="10" l="1"/>
  <c r="L66" i="10"/>
  <c r="P12" i="9"/>
  <c r="P58" i="9"/>
  <c r="L30" i="10" l="1"/>
  <c r="O49" i="8"/>
  <c r="K12" i="5" l="1"/>
  <c r="L63" i="10" l="1"/>
  <c r="L60" i="10"/>
  <c r="L47" i="10"/>
  <c r="L41" i="10"/>
  <c r="O12" i="14"/>
  <c r="L21" i="10"/>
  <c r="L12" i="10"/>
  <c r="P96" i="9"/>
  <c r="P75" i="9"/>
  <c r="P44" i="9"/>
  <c r="O70" i="8"/>
  <c r="O64" i="8"/>
  <c r="O61" i="8"/>
  <c r="O52" i="8"/>
  <c r="O36" i="8"/>
  <c r="O46" i="8"/>
  <c r="O43" i="8"/>
  <c r="O27" i="8"/>
  <c r="J55" i="7" l="1"/>
  <c r="K16" i="7"/>
  <c r="C58" i="7" l="1"/>
  <c r="K18" i="6" l="1"/>
  <c r="K30" i="14"/>
  <c r="K21" i="14"/>
  <c r="O24" i="5" l="1"/>
  <c r="O33" i="5"/>
  <c r="V14" i="3" l="1"/>
  <c r="V61" i="7" s="1"/>
  <c r="V12" i="3"/>
  <c r="V60" i="7" s="1"/>
  <c r="U15" i="3"/>
  <c r="U14" i="3"/>
  <c r="U13" i="3"/>
  <c r="U12" i="3"/>
  <c r="K55" i="7" s="1"/>
  <c r="K4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 van Coller</author>
  </authors>
  <commentList>
    <comment ref="H26" authorId="0" shapeId="0" xr:uid="{E0DF01E4-7631-40DA-92C3-FF71DBB87584}">
      <text>
        <r>
          <rPr>
            <sz val="9"/>
            <color indexed="81"/>
            <rFont val="Tahoma"/>
            <family val="2"/>
          </rPr>
          <t>Example of in-cell notes.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Cari van Coller</author>
  </authors>
  <commentList>
    <comment ref="K27" authorId="0" shapeId="0" xr:uid="{700093FE-35F5-4BFF-95B7-3850C4B82BE1}">
      <text>
        <r>
          <rPr>
            <sz val="9"/>
            <color indexed="81"/>
            <rFont val="Tahoma"/>
            <family val="2"/>
          </rPr>
          <t xml:space="preserve">To determine if you are in one of these areas, you can also visit the Integrated Biodiversity Assessment Tool (IBAT) for Business Website (https://www.ibat-alliance.org/). You can create a 14- day trial account for free. </t>
        </r>
      </text>
    </comment>
    <comment ref="K33" authorId="0" shapeId="0" xr:uid="{D67FDD76-1F32-4249-B49D-6D37A231F21D}">
      <text>
        <r>
          <rPr>
            <sz val="9"/>
            <color indexed="81"/>
            <rFont val="Tahoma"/>
            <family val="2"/>
          </rPr>
          <t>Primary Forest: Please see for further information and clarification FAO (2015): Forest Resources Assessment Working Paper 2015, Terms and Definitions.</t>
        </r>
      </text>
    </comment>
    <comment ref="D35" authorId="0" shapeId="0" xr:uid="{B590F822-7B74-4D9A-8A98-BB8B1E6E6381}">
      <text>
        <r>
          <rPr>
            <sz val="9"/>
            <color indexed="81"/>
            <rFont val="Tahoma"/>
            <family val="2"/>
          </rPr>
          <t>For forestry products the cut-off date is November 1994 (FSC Requirement), for palm plantations it is November 2005 (RSPO Requirement). For products being sold in the United States it is 19 December 2007 (US RFS Requirement) and in the European Union it is 1 January 2008 (EU RED requirement).</t>
        </r>
      </text>
    </comment>
    <comment ref="K36" authorId="0" shapeId="0" xr:uid="{D763DAE7-690E-4F2B-A5FF-73F64A89698D}">
      <text>
        <r>
          <rPr>
            <sz val="9"/>
            <color indexed="81"/>
            <rFont val="Tahoma"/>
            <family val="2"/>
          </rPr>
          <t>For IUCN List of Ecosystems: Please see for further information and clarification FAO (2015): Forest Resources Assessment Working Paper 2015, Terms and Definitions. RSB applies this definition as no other approach is currently operational that ensures protection of forests and deforestation-free supply chains. As soon as other approaches are operational and achieve consensus among RSB stakeholders, RSB may allow further approaches to define protected forests, e.g. The High Carbon Stock Approach (http://highcarbonstock.org/).</t>
        </r>
      </text>
    </comment>
  </commentList>
</comments>
</file>

<file path=xl/sharedStrings.xml><?xml version="1.0" encoding="utf-8"?>
<sst xmlns="http://schemas.openxmlformats.org/spreadsheetml/2006/main" count="810" uniqueCount="412">
  <si>
    <t xml:space="preserve">The screening applies to any existing or new operation. For existing operations, the operator will likely have to use retrospective documentation and evidence. </t>
  </si>
  <si>
    <t>Primary biomass producer</t>
  </si>
  <si>
    <t>Point of origin</t>
  </si>
  <si>
    <t>Industrial Operator</t>
  </si>
  <si>
    <t>Trader or Mechanical Operator</t>
  </si>
  <si>
    <t xml:space="preserve"> </t>
  </si>
  <si>
    <t xml:space="preserve">Is the proposed or existing operation causing (or likely to cause) any loss of access to places of cultural or spiritual importance? </t>
  </si>
  <si>
    <t xml:space="preserve">Is the operation in a country with an IHDI value lower than 0.59 or an HDI value lower than 0.74? </t>
  </si>
  <si>
    <t xml:space="preserve">Is there any evidence that the operations have switched land away from food production (crops and pasture) to biofuel or biomaterial production without providing equivalent land in compensation? </t>
  </si>
  <si>
    <t>The process may include:</t>
  </si>
  <si>
    <t xml:space="preserve">Is the species in question prohibited in the country of operations? </t>
  </si>
  <si>
    <t>For industrial operators, does the operation extract surface water or groundwater?</t>
  </si>
  <si>
    <t>Have/Will the agricultural or industrial operations require(ed) the installation of a dam?</t>
  </si>
  <si>
    <t>Is the water basin closed (all available water has already been allocated) or stressed (demand for water exceeds the available amount)?</t>
  </si>
  <si>
    <t xml:space="preserve">Have you been established for less than 10 years or has a part of your land been added/converted within the last 10 years? </t>
  </si>
  <si>
    <t>For biomass cultivation in the case of vegetation changes, does the crop transpire more water than the vegetation it replaces (if applicable)?</t>
  </si>
  <si>
    <t>Based on results from the household survey, what is the average household hunger score among locals? Please enter the average sum of questions 7-9 from the survey.</t>
  </si>
  <si>
    <t>What is the average of the responses from Question 10? Answer must be -1, 0, or 1.</t>
  </si>
  <si>
    <t>Is there a law on the books of the country of operation that fully covers the minimum requirement of Principle 4?</t>
  </si>
  <si>
    <t>Is there a law on the books of the country of operation that fully covers the minimum requirement of Principle 12?</t>
  </si>
  <si>
    <t>Operator</t>
  </si>
  <si>
    <t>Size</t>
  </si>
  <si>
    <t>Primary biomass</t>
  </si>
  <si>
    <t xml:space="preserve">producer </t>
  </si>
  <si>
    <t>Cultivated area (hectares)</t>
  </si>
  <si>
    <t xml:space="preserve">Large </t>
  </si>
  <si>
    <t>&gt; 500</t>
  </si>
  <si>
    <t xml:space="preserve">Medium </t>
  </si>
  <si>
    <t xml:space="preserve">Small </t>
  </si>
  <si>
    <t xml:space="preserve">Micro </t>
  </si>
  <si>
    <t>Please select from the drop down</t>
  </si>
  <si>
    <t>76 - 500</t>
  </si>
  <si>
    <t>&lt; 10</t>
  </si>
  <si>
    <t>10 - 75</t>
  </si>
  <si>
    <t>Annual production (metric tonnes/year)</t>
  </si>
  <si>
    <t>&gt; 500 000</t>
  </si>
  <si>
    <t>&lt; 5 000</t>
  </si>
  <si>
    <t>5 000 - 50 000</t>
  </si>
  <si>
    <t>50 001 - 500 000</t>
  </si>
  <si>
    <t xml:space="preserve">Cultivated area [hectares]: </t>
  </si>
  <si>
    <t>Production [metric tonnes/year]:</t>
  </si>
  <si>
    <t>Version</t>
  </si>
  <si>
    <t xml:space="preserve">Date </t>
  </si>
  <si>
    <t>Change Description</t>
  </si>
  <si>
    <t>1.4</t>
  </si>
  <si>
    <t>First protected version delivered to RSB</t>
  </si>
  <si>
    <t>Added disclaimer to Home page</t>
  </si>
  <si>
    <t>1.5</t>
  </si>
  <si>
    <t>Updated all links to go to correct content</t>
  </si>
  <si>
    <t>Changed buttons from "Section 6: Environmental" to "Section 6: Principles 8,9,10"</t>
  </si>
  <si>
    <t>Step 7.5 question 3 -&gt; the logic was inverted, now correct.</t>
  </si>
  <si>
    <t>Changed name to version 3.0</t>
  </si>
  <si>
    <t>3.0</t>
  </si>
  <si>
    <t>Fixed bug in section 2, Only answered Yes / Yes / No (in that order) should they be able to proceed without providing evidence to auditors of their compliance to P4.</t>
  </si>
  <si>
    <t>Updated adress</t>
  </si>
  <si>
    <t>HOME</t>
  </si>
  <si>
    <t>INSTRUCTIONS</t>
  </si>
  <si>
    <t>Roundtable on Sustainable Biomaterials</t>
  </si>
  <si>
    <t>RSB Website</t>
  </si>
  <si>
    <r>
      <rPr>
        <b/>
        <u/>
        <sz val="14"/>
        <color rgb="FF0C9992"/>
        <rFont val="Inter"/>
      </rPr>
      <t>ABOUT US</t>
    </r>
    <r>
      <rPr>
        <u/>
        <sz val="11"/>
        <color theme="10"/>
        <rFont val="Inter"/>
      </rPr>
      <t xml:space="preserve">
</t>
    </r>
    <r>
      <rPr>
        <sz val="11"/>
        <color theme="10"/>
        <rFont val="Inter"/>
      </rPr>
      <t xml:space="preserve">
</t>
    </r>
    <r>
      <rPr>
        <sz val="11"/>
        <color theme="1"/>
        <rFont val="Inter"/>
      </rPr>
      <t>The RSB offers trusted, credible tools and solutions for sustainability &amp; biomaterials certification that mitigate business risk, fuel the bioeconomy and contribute to the UN Sustainable Development Goals in order to enable the protection of ecosystems and the promotion of food security.</t>
    </r>
  </si>
  <si>
    <r>
      <rPr>
        <b/>
        <u/>
        <sz val="14"/>
        <color rgb="FF0C9992"/>
        <rFont val="Inter"/>
      </rPr>
      <t>CONTACT US</t>
    </r>
    <r>
      <rPr>
        <b/>
        <sz val="12"/>
        <rFont val="Inter"/>
      </rPr>
      <t xml:space="preserve">
</t>
    </r>
    <r>
      <rPr>
        <sz val="12"/>
        <rFont val="Inter"/>
      </rPr>
      <t xml:space="preserve">
</t>
    </r>
    <r>
      <rPr>
        <sz val="11"/>
        <rFont val="Inter"/>
      </rPr>
      <t>International Environment House 2, Chemin de Balexert 7-9,
1219 Châtelaine | Switzerland 
+41 22 534 90 50 
 info@rsb.org</t>
    </r>
  </si>
  <si>
    <t>RSB Community</t>
  </si>
  <si>
    <t>RSB Standards</t>
  </si>
  <si>
    <t>RSB Certification</t>
  </si>
  <si>
    <r>
      <rPr>
        <b/>
        <u/>
        <sz val="9"/>
        <color theme="1"/>
        <rFont val="Inter"/>
      </rPr>
      <t>Disclaimer:</t>
    </r>
    <r>
      <rPr>
        <u/>
        <sz val="9"/>
        <color theme="1"/>
        <rFont val="Inter"/>
      </rPr>
      <t xml:space="preserve"> 
</t>
    </r>
    <r>
      <rPr>
        <sz val="9"/>
        <color theme="1"/>
        <rFont val="Inter"/>
      </rPr>
      <t>By using, copying, forwarding or otherwise interacting with this tool, you hereby recognize that RSB does not assume any liability whatsoever in relation to this tool, yourself or the organization you work for. This tool and the results it procures do not constitute any certification and you undertake not to rely upon this tool to make any certification claims. This tool and the associated content are protected by RSB's authorship rights and copyrights that RSB hereby asserts.</t>
    </r>
    <r>
      <rPr>
        <u/>
        <sz val="9"/>
        <color theme="1"/>
        <rFont val="Inter"/>
      </rPr>
      <t xml:space="preserve">
</t>
    </r>
    <r>
      <rPr>
        <sz val="9"/>
        <color theme="1"/>
        <rFont val="Inter"/>
      </rPr>
      <t>© Roundtable on Sustainable Biomaterials, 2019-2025.</t>
    </r>
  </si>
  <si>
    <t>SCOPE</t>
  </si>
  <si>
    <t>SECTION A: Tool Instructions</t>
  </si>
  <si>
    <t>Step:</t>
  </si>
  <si>
    <t>Tool Section / Tab:</t>
  </si>
  <si>
    <t>Action:</t>
  </si>
  <si>
    <t>Navigation</t>
  </si>
  <si>
    <t>1.1</t>
  </si>
  <si>
    <t xml:space="preserve">Navigate between the different tabs/sheets of this tool by clicking on the text in the blue navigation pane (row 1 &amp; 2) at the top of each tab/sheet. </t>
  </si>
  <si>
    <t>Tool Guidance</t>
  </si>
  <si>
    <t>1.2</t>
  </si>
  <si>
    <r>
      <t xml:space="preserve">Additional </t>
    </r>
    <r>
      <rPr>
        <b/>
        <sz val="11"/>
        <color rgb="FF4D7291"/>
        <rFont val="Inter"/>
      </rPr>
      <t xml:space="preserve">guidance </t>
    </r>
    <r>
      <rPr>
        <sz val="11"/>
        <rFont val="Inter"/>
      </rPr>
      <t xml:space="preserve">and information is provided throughout this tool. This text is in </t>
    </r>
    <r>
      <rPr>
        <sz val="11"/>
        <color rgb="FF4D7291"/>
        <rFont val="Inter"/>
      </rPr>
      <t>blue font.</t>
    </r>
  </si>
  <si>
    <t>2.</t>
  </si>
  <si>
    <t>2.1</t>
  </si>
  <si>
    <t>Fill in all white cells (tick the relevant box, or capture details where requested).</t>
  </si>
  <si>
    <t>3.</t>
  </si>
  <si>
    <t>3.1</t>
  </si>
  <si>
    <t>3.2</t>
  </si>
  <si>
    <t>3.3</t>
  </si>
  <si>
    <t>3.4</t>
  </si>
  <si>
    <t>4.</t>
  </si>
  <si>
    <t>Feedback / Questions</t>
  </si>
  <si>
    <t>4.1</t>
  </si>
  <si>
    <t>If you have any questions on the use of this tool or comments for improvement, please contact us at info@rsb.org</t>
  </si>
  <si>
    <t>SECTION B: Tool Terminology</t>
  </si>
  <si>
    <t>Abbreviation / Tool Term</t>
  </si>
  <si>
    <t>Full Name / Definition</t>
  </si>
  <si>
    <t>C</t>
  </si>
  <si>
    <t>Conformity</t>
  </si>
  <si>
    <t>CB</t>
  </si>
  <si>
    <t>Certification Body</t>
  </si>
  <si>
    <t>CoC</t>
  </si>
  <si>
    <t>Chain of Custody</t>
  </si>
  <si>
    <t>GHG</t>
  </si>
  <si>
    <t>Greenhouse Gas</t>
  </si>
  <si>
    <t>LCA</t>
  </si>
  <si>
    <t xml:space="preserve">Lifecycle Assessment </t>
  </si>
  <si>
    <t>N/A</t>
  </si>
  <si>
    <t>Not Applicable</t>
  </si>
  <si>
    <t>NC</t>
  </si>
  <si>
    <t>Non-Conformity</t>
  </si>
  <si>
    <t>PC</t>
  </si>
  <si>
    <t>Principles &amp; Criteria</t>
  </si>
  <si>
    <t>PO</t>
  </si>
  <si>
    <t>Participating Operator</t>
  </si>
  <si>
    <t>PoS</t>
  </si>
  <si>
    <t>Proof of Sustainability</t>
  </si>
  <si>
    <t>SECTION C: Tool Documentation</t>
  </si>
  <si>
    <t>Document Reference Number</t>
  </si>
  <si>
    <t>Document Name</t>
  </si>
  <si>
    <t>Screening Tool</t>
  </si>
  <si>
    <t>RSB Principles &amp; Criteria</t>
  </si>
  <si>
    <t>RSB-STD-01-001</t>
  </si>
  <si>
    <t xml:space="preserve">Local stakeholder involvement might be necessary to inform and educate community members about the project, the social or environmental measures being taken by the operator to mitigate the risks </t>
  </si>
  <si>
    <t xml:space="preserve">of negative local impacts and to promote positive outcomes. </t>
  </si>
  <si>
    <t>Section 1 - 7</t>
  </si>
  <si>
    <t>According to the scope and complexity of your proposed certification, certain answers will require the preparation of assessments or completion of templates.</t>
  </si>
  <si>
    <t>By clicking on the name of the document or provided link, you will be taken to the relevant location, or in many cases the relevant document will download automatically.</t>
  </si>
  <si>
    <t>Next Steps</t>
  </si>
  <si>
    <t>5.</t>
  </si>
  <si>
    <t>1.</t>
  </si>
  <si>
    <t>PO Details</t>
  </si>
  <si>
    <t>4.2</t>
  </si>
  <si>
    <t>5.1</t>
  </si>
  <si>
    <t>Capture all relevant participating operator (PO) details in this sheet/tab.</t>
  </si>
  <si>
    <t>additional due diligence and implement corrective measures. It is recommended that POs pay attention to any additional element of information to fully understand potential impacts</t>
  </si>
  <si>
    <t>and the need to implement responsible management practices in line with the RSB Principles &amp; Criteria.</t>
  </si>
  <si>
    <t>PO DETAILS</t>
  </si>
  <si>
    <t>SECTION 1</t>
  </si>
  <si>
    <t>SECTION 2</t>
  </si>
  <si>
    <t>SECTION 3</t>
  </si>
  <si>
    <t>SECTION 4</t>
  </si>
  <si>
    <t>SECTION 5</t>
  </si>
  <si>
    <t>SECTION 6</t>
  </si>
  <si>
    <t>SECTION 7</t>
  </si>
  <si>
    <t>ESMP</t>
  </si>
  <si>
    <t>Environmental and Social Management Plan</t>
  </si>
  <si>
    <t>AIM</t>
  </si>
  <si>
    <t xml:space="preserve">Environmental and Social Management Plan (ESMP), which all operators must develop to demonstrate how they will ensure continued compliance with the RSB social and environmental criteria. </t>
  </si>
  <si>
    <t xml:space="preserve">To help operators identify any additional studies they may need to do as part of their RSB certification. Any additional studies that must be conducted should be included as part of the operator’s </t>
  </si>
  <si>
    <t xml:space="preserve">Once completed, this tool and the ESMP must be presented to the auditor as part of the compliance verification and audit process. </t>
  </si>
  <si>
    <t>In the context of RSB certification, if a project’s potential impact is significant in a particular area, the screening exercise may indicate the need for independent social or environmental experts to conduct a detailed</t>
  </si>
  <si>
    <t xml:space="preserve">assessment, and to provide mitigation and monitoring recommendations, to ensure that the operator does not violate any of the RSB’s social or environmental criteria. </t>
  </si>
  <si>
    <t>IMPACT</t>
  </si>
  <si>
    <t>While the Screening Tool provides instructions related to the implementation of the RSB Principles &amp; Criteria, the audit process may raise further elements of understanding, which may require POs to conduct</t>
  </si>
  <si>
    <t>NOTE</t>
  </si>
  <si>
    <t>PARTICIPATING OPERATOR DETAILS</t>
  </si>
  <si>
    <t>SECTION 1: Principle 2 - Planning, Monitoring &amp; Continuous Improvement</t>
  </si>
  <si>
    <t>SECTION 2: Principle 4 - Human &amp; Labour Rights</t>
  </si>
  <si>
    <t>SECTION 3: Principle 5 - Rural &amp; Social Development</t>
  </si>
  <si>
    <t>SECTION 4: Principle 6 - Local Food Security</t>
  </si>
  <si>
    <t>SECTION 5: Principle 7 - Conservation</t>
  </si>
  <si>
    <t>SECTION 7: Principle 12 - Land Rights</t>
  </si>
  <si>
    <t>Person</t>
  </si>
  <si>
    <t>4.0</t>
  </si>
  <si>
    <t>24/11/2025</t>
  </si>
  <si>
    <t>CC</t>
  </si>
  <si>
    <t>Updated look &amp; feel to latest RSB brand guidelines.</t>
  </si>
  <si>
    <t>No.</t>
  </si>
  <si>
    <t>Select</t>
  </si>
  <si>
    <t>Operator Type</t>
  </si>
  <si>
    <t>Size Class</t>
  </si>
  <si>
    <t>Drop down Selection</t>
  </si>
  <si>
    <t>Screening Requirements</t>
  </si>
  <si>
    <t>All industrial operators need to complete the screening tool.</t>
  </si>
  <si>
    <t>All primary biomass producers regardless of size need to complete the screening tool.</t>
  </si>
  <si>
    <t>Definition</t>
  </si>
  <si>
    <t>Points of origin are generators, such as companies, farms, forest areas, residences, industries and commercial facilities of end-of-life-products, by-products, residues or other waste materials.</t>
  </si>
  <si>
    <r>
      <t xml:space="preserve">The Industrial Operator is the organisation that applies for certification for a specific activity that includes feedstock processing and/or the production of intermediary products, fuels or advanced products.
</t>
    </r>
    <r>
      <rPr>
        <sz val="11"/>
        <color rgb="FF4D7491"/>
        <rFont val="Inter"/>
      </rPr>
      <t>Please note: Whenever organisations process materials, they are either industrial operators or mechanical operators.</t>
    </r>
  </si>
  <si>
    <t>Trader</t>
  </si>
  <si>
    <t>Mechanical Operator</t>
  </si>
  <si>
    <r>
      <t xml:space="preserve">Trader: Organisation that applies for certification for a specific activity that includes buying and selling of materials or products, including raw materials, intermediates and final products. Examples of traders are first collectors, blenders, wholesale and retail companies (also companies selling to end-consumers) as well as airlines or shipping companies selling transport services to their clients.
</t>
    </r>
    <r>
      <rPr>
        <sz val="11"/>
        <color rgb="FF4D7491"/>
        <rFont val="Inter"/>
      </rPr>
      <t>Please note: Traders do not necessarily have physical ownership of the product.</t>
    </r>
  </si>
  <si>
    <t>Checkbox</t>
  </si>
  <si>
    <t>Dropdown</t>
  </si>
  <si>
    <t>ANSWERS</t>
  </si>
  <si>
    <t>Answer</t>
  </si>
  <si>
    <t>Have you already carried out a Social Impact Assessment (SIA) or an Environmental and Social Impact Assessment (ESIA)?</t>
  </si>
  <si>
    <t>Yes</t>
  </si>
  <si>
    <t>No</t>
  </si>
  <si>
    <t>STEP 2: Major Social Issues</t>
  </si>
  <si>
    <t>3.5</t>
  </si>
  <si>
    <t>STEP 3: Other Issues</t>
  </si>
  <si>
    <t>STEP 1: Previous/Existing Impact Assessments</t>
  </si>
  <si>
    <t>STEP 1: Worldwide Governance Indicators</t>
  </si>
  <si>
    <t>STEP 2: Minimum Requirement</t>
  </si>
  <si>
    <t>STEP 3: Violation of Principle 4 Requirements</t>
  </si>
  <si>
    <t>Is there any indication that Principle 4 requirements are violated within the scope of certification (an example of an indication of violation could be a grievance or a comment brought forward in the stakeholder consultation, or an observation of the auditor made during the on-site audit)?</t>
  </si>
  <si>
    <t>STEP 1: Country Level Assessment</t>
  </si>
  <si>
    <t>STEP 2: Analysis</t>
  </si>
  <si>
    <t>STEP 1: Evaluate Food Security at the National Level</t>
  </si>
  <si>
    <r>
      <t xml:space="preserve">Click </t>
    </r>
    <r>
      <rPr>
        <u/>
        <sz val="10"/>
        <color rgb="FF4D7491"/>
        <rFont val="Inter"/>
      </rPr>
      <t>here</t>
    </r>
    <r>
      <rPr>
        <sz val="10"/>
        <color rgb="FF4D7491"/>
        <rFont val="Inter"/>
      </rPr>
      <t xml:space="preserve"> to access RSB-GUI-001-005-02.</t>
    </r>
  </si>
  <si>
    <t>What is the ranking on the GHI of the country in which the biomass or biofuel production is taking place?</t>
  </si>
  <si>
    <t>Low / Moderate</t>
  </si>
  <si>
    <t>Serious / Alarming</t>
  </si>
  <si>
    <t>STEP 2: Determine if the Operation is likely to Impacts on Food Security</t>
  </si>
  <si>
    <t>Are the operations taking place on land used for any form of livelihood support (any activity that supports income creation or avoids expenditure), without providing equivalent land in compensation (i.e. would there be a net loss in land of equivalent quality and accessibility?</t>
  </si>
  <si>
    <t>Not Sure</t>
  </si>
  <si>
    <t>2.2</t>
  </si>
  <si>
    <t>2.3</t>
  </si>
  <si>
    <t>Is there any evidence that agricultural or industrial operations reduce household access to food and other essential goods that local communities purchase from local markets or shops?</t>
  </si>
  <si>
    <t>2.4</t>
  </si>
  <si>
    <t>Is the operation expected to pose a risk to food production in the locality through any environmental degradation, including a lowering of the water table, soil erosion, or attracting increased pests and disease?</t>
  </si>
  <si>
    <t>STEP 3: Evaluate Food Security at the Regional Level</t>
  </si>
  <si>
    <t>Screening Question</t>
  </si>
  <si>
    <t>Biomass Producer</t>
  </si>
  <si>
    <t>4.3</t>
  </si>
  <si>
    <t>Total</t>
  </si>
  <si>
    <t>NOTE: For micro scale operations and others, no food security assessment nor mitigation measures are required.</t>
  </si>
  <si>
    <r>
      <t xml:space="preserve">Do locals report periods of food shortfalls during the year, and if so, how extreme are they? If </t>
    </r>
    <r>
      <rPr>
        <b/>
        <sz val="10"/>
        <color rgb="FF0C9992"/>
        <rFont val="Inter"/>
      </rPr>
      <t>significant</t>
    </r>
    <r>
      <rPr>
        <sz val="10"/>
        <color theme="1"/>
        <rFont val="Inter"/>
      </rPr>
      <t xml:space="preserve"> enter 2; If </t>
    </r>
    <r>
      <rPr>
        <b/>
        <sz val="10"/>
        <color rgb="FF0C9992"/>
        <rFont val="Inter"/>
      </rPr>
      <t>minor</t>
    </r>
    <r>
      <rPr>
        <sz val="10"/>
        <color theme="1"/>
        <rFont val="Inter"/>
      </rPr>
      <t xml:space="preserve"> enter 1; If </t>
    </r>
    <r>
      <rPr>
        <b/>
        <sz val="10"/>
        <color rgb="FF0C9992"/>
        <rFont val="Inter"/>
      </rPr>
      <t>none</t>
    </r>
    <r>
      <rPr>
        <sz val="10"/>
        <color theme="1"/>
        <rFont val="Inter"/>
      </rPr>
      <t xml:space="preserve"> enter 0.</t>
    </r>
  </si>
  <si>
    <r>
      <t xml:space="preserve">Click </t>
    </r>
    <r>
      <rPr>
        <u/>
        <sz val="10"/>
        <color rgb="FF4D7491"/>
        <rFont val="Inter"/>
      </rPr>
      <t>here</t>
    </r>
    <r>
      <rPr>
        <sz val="10"/>
        <color rgb="FF4D7491"/>
        <rFont val="Inter"/>
      </rPr>
      <t xml:space="preserve"> to access RSB-GUI-01-006-01.</t>
    </r>
  </si>
  <si>
    <t>STEP 1: Restricted Areas and Conservation Values</t>
  </si>
  <si>
    <t>Background Information</t>
  </si>
  <si>
    <t>Guidance</t>
  </si>
  <si>
    <t>Yes, partial or full conversion</t>
  </si>
  <si>
    <t>Yes, no conversion</t>
  </si>
  <si>
    <r>
      <rPr>
        <sz val="10"/>
        <color rgb="FF014560"/>
        <rFont val="Inter"/>
      </rPr>
      <t xml:space="preserve">"No-go" Areas: </t>
    </r>
    <r>
      <rPr>
        <sz val="10"/>
        <color theme="1"/>
        <rFont val="Inter"/>
      </rPr>
      <t xml:space="preserve">Is the existing or proposed operation site located in a region (or contain an area) that could be identified as a "no-go" area as of the 1st January 2008, or earlier, as prescribed by other relevant international standards?
</t>
    </r>
    <r>
      <rPr>
        <i/>
        <sz val="9"/>
        <color theme="1"/>
        <rFont val="Inter"/>
      </rPr>
      <t>Please note: For operators entering the EU RED market, also: other areas designated as "no-go" areas as defined in the RSB EU Market Access Standard.</t>
    </r>
  </si>
  <si>
    <r>
      <rPr>
        <sz val="10"/>
        <color rgb="FF014560"/>
        <rFont val="Inter"/>
      </rPr>
      <t xml:space="preserve">"No conversion" and key biodiversity areas: </t>
    </r>
    <r>
      <rPr>
        <sz val="10"/>
        <color theme="1"/>
        <rFont val="Inter"/>
      </rPr>
      <t>Is the existing or proposed operation site located in a region (or contain an area) that could be identified as a "no conversion" area as of the 1st January 2008, or earlier as prescribed by other relevant international standards?</t>
    </r>
  </si>
  <si>
    <t>1.3</t>
  </si>
  <si>
    <t>Check with any locally available inventories/databases (IUCN Red List, Natureserve, or similar) for species listed as critically endangered, endangered or vulnerable (or equivalent categories). Are there any such species listed?</t>
  </si>
  <si>
    <t xml:space="preserve">Does the proposed or existing operation site share a boundary with an area that falls under any of the categories listed in Questions 1.1 and 1.2 above? </t>
  </si>
  <si>
    <t>Did the proposed or existing operation site have the status of "severly degraded land" at the time the operator acquired ownership or control of the land?</t>
  </si>
  <si>
    <t>1.6</t>
  </si>
  <si>
    <t>Has the operation site been under cultivation for at least one year out of the 5 year period prior to certification, or for at least two years in the 10 year period prior to certification, and will not result in conversion of natural or semi-natural areas?</t>
  </si>
  <si>
    <t>Please note: This question is not applicable for operators that are not involved in primary biomass production.</t>
  </si>
  <si>
    <t>STEP 2: Invasive Species</t>
  </si>
  <si>
    <t>Agricultural operators should answer the following questions to determine if their crop species has a high invasiveness risk. The following crops are not considered invasive: sugarcane, soybean, corn and Africa palm.</t>
  </si>
  <si>
    <t>Is the species in question recorded in the Global Invasive Species Database as highly invasive under similar climate, local ecosystems and/or soil types?</t>
  </si>
  <si>
    <t>Did you conduct a Weed Risk Assessment and did it provide conclusive results?</t>
  </si>
  <si>
    <t>Does the Weed Risk Assessment or any other source reveal that the species in use or to be used has high invasiveness potential under the conditions of operation?</t>
  </si>
  <si>
    <t>Operators should follow Weed Risk Assessment (WRA) procedures for the country in which they are operating, or when not possible, use procedures approved by the RSB. The WRA should provide evidence the plant has a low invasive potential. If the WRA does not demonstrate the species' low invasive potential, operators may provide evidence on its (lack of) invasiveness, citing use of the plant species under similar ecological, climatic and soil conditions without any observed invasive trait over the long term.</t>
  </si>
  <si>
    <t>SECTION 6: Principle 8, 9 &amp; 10 - Soil, Water &amp; Air Quality</t>
  </si>
  <si>
    <t>STEP 1: Soil (All Feedstock Estate Producers)</t>
  </si>
  <si>
    <t>Are the soils currently in a fragile or degraded condition, defined as the absence of topsoil, organic matter, cation exchange capacity and physical nutrients, determined by a soil quality test?</t>
  </si>
  <si>
    <t>Are crops to be planted in an area of which 50% or more has an incline gradient of more than 25%?</t>
  </si>
  <si>
    <t>Are crops planted in soil that is prone to water or wind erosion?</t>
  </si>
  <si>
    <t>Do the crops require more than the Good Agricultural Practices (GAP) recommended use of pesticides, herbicides or chemical fertilizers?</t>
  </si>
  <si>
    <t>Do the crops require clear cutting and/or mechanical land clearing of the natural vegetation?</t>
  </si>
  <si>
    <t>Are wastes from the farm or feedstock processing disposed of within the farm?</t>
  </si>
  <si>
    <t>This question applies to soil impacts on the farm. Waste disposal in general is covered under RSB Criterion 11e, which requires proper waste and by-product management for all operators.</t>
  </si>
  <si>
    <t>STEP 2: Water</t>
  </si>
  <si>
    <t>Water - All Operators</t>
  </si>
  <si>
    <t>Water Extraction</t>
  </si>
  <si>
    <t>For biomass cultivation, does the operation use any form of irrigation, including rain catchment systems?</t>
  </si>
  <si>
    <t>Water Rights and Availability - Small, Medium and Large-Scale Operators</t>
  </si>
  <si>
    <t>Is there any evidence that the existing or proposed biomass cultivation or industrial operations have affected (or will affect) water availability for downstream water users with either formal or customary water rights?</t>
  </si>
  <si>
    <t>2.5</t>
  </si>
  <si>
    <t>2.6</t>
  </si>
  <si>
    <t>2.7</t>
  </si>
  <si>
    <t>Are the basic needs of local populations (including drinking, sanitation and cultivation) constrained by water scarcity?</t>
  </si>
  <si>
    <t>Water Quality and Pollution</t>
  </si>
  <si>
    <t>2.8</t>
  </si>
  <si>
    <t>2.9</t>
  </si>
  <si>
    <t>2.10</t>
  </si>
  <si>
    <t>Has there been any evidence that the biomass cultivation or industrial operations have affected the chemical, physical and/or biological equilibrium of nearby water resources?</t>
  </si>
  <si>
    <t>Do/Will biomass cultivation activities include the storage or use of sewage, harmful chemicals or dangerous microorganisms within 100 meters of a surface water resource?</t>
  </si>
  <si>
    <t>Do/Will industrial activities include the storage or use of dangerous or harmful chemicals (fats/oils, bases, acids etc.) or harmful microorganisms within 500 meters of a surface water resource?</t>
  </si>
  <si>
    <t>STEP 3: Air Quality and Pollution</t>
  </si>
  <si>
    <t>STEP 4: Open-Air Burning</t>
  </si>
  <si>
    <t>Do agricultural operations involve the open-air burning of leaves, straw or any other agricultural materials or residues?</t>
  </si>
  <si>
    <t>Do agricultural operations involve the open-air burning or incineration of trash or waste materials?</t>
  </si>
  <si>
    <t>Do agricultural operations involve the burning of fields or lands as part of land clearing, harvesting, or other crop cultivation practices?</t>
  </si>
  <si>
    <t>STEP 1: International Property Rights Index</t>
  </si>
  <si>
    <t>Does the country of operation achieve at least a score of 6.8 in the International Property Rights Index (https://www.internationalpropertyrightsindex.org/countries)?</t>
  </si>
  <si>
    <t>STEP 3: Violation of Principle 12 Requirements</t>
  </si>
  <si>
    <t>Is there any indication that Principle 12 requirements are violated within the scope of certification (an example of an indication of violation could be a grievance or a comment brought forward in the stakeholder consultation, or an observation of the auditor made during the on-site audit)?</t>
  </si>
  <si>
    <t>STEP 4: Involuntary Resettlement, Disputes and Public Opposition/Violence</t>
  </si>
  <si>
    <r>
      <rPr>
        <sz val="10"/>
        <color rgb="FF014560"/>
        <rFont val="Inter"/>
      </rPr>
      <t>Involuntary Resettlement (No-Go Restriction):</t>
    </r>
    <r>
      <rPr>
        <sz val="10"/>
        <color theme="1"/>
        <rFont val="Inter"/>
      </rPr>
      <t xml:space="preserve"> Has there been any involuntary resettlement or movement of people out of their homes against their will as a result of the agricultural or industrial development of the project?</t>
    </r>
  </si>
  <si>
    <r>
      <t xml:space="preserve">Operators of an industrial facility must provide a list of all major air pollutants that may potentially be emitted from the facility as part of an </t>
    </r>
    <r>
      <rPr>
        <sz val="10"/>
        <color rgb="FF014560"/>
        <rFont val="Inter"/>
      </rPr>
      <t>Air Management Plan</t>
    </r>
    <r>
      <rPr>
        <sz val="10"/>
        <rFont val="Inter"/>
      </rPr>
      <t>. The list should identify all potential air pollution sources and describe their nature. The plan must also describe any air pollution mitigation strategies that are employed, or else the rationale for not utilizing such strategies.</t>
    </r>
  </si>
  <si>
    <r>
      <rPr>
        <sz val="10"/>
        <color rgb="FF014560"/>
        <rFont val="Inter"/>
      </rPr>
      <t>Disputes:</t>
    </r>
    <r>
      <rPr>
        <sz val="10"/>
        <color theme="1"/>
        <rFont val="Inter"/>
      </rPr>
      <t xml:space="preserve"> Are there any current disputes pending resolution (either in a court of law or through other forms)?</t>
    </r>
  </si>
  <si>
    <r>
      <rPr>
        <sz val="10"/>
        <color rgb="FF014560"/>
        <rFont val="Inter"/>
      </rPr>
      <t>Public Opposition / Violence:</t>
    </r>
    <r>
      <rPr>
        <sz val="10"/>
        <color theme="1"/>
        <rFont val="Inter"/>
      </rPr>
      <t xml:space="preserve"> Has there been any public opposition to and/or violence caused by the development of the project due to concerns over land rights from local or international NGOs or community members?</t>
    </r>
  </si>
  <si>
    <t>STEP 5: Year of Establishment, Displacement, Relocation &amp; Land Exchange</t>
  </si>
  <si>
    <t>5.2</t>
  </si>
  <si>
    <t>5.3</t>
  </si>
  <si>
    <t>Has there been any movement, relocation, land exchange or change in land use for poor, poorly educated or indigenous people or communities as a result of the project development within the last 10 years?</t>
  </si>
  <si>
    <t xml:space="preserve">Can you demonstrate that the movement, relocation, land exchange or change in land use did not negatively affect poor, poorly educated or indigenous people or communities (e.g., by reducing size or productivity of land, reducing access to resources, services and infrastructures)? </t>
  </si>
  <si>
    <t>- Other legally protected areas;</t>
  </si>
  <si>
    <t>- Primary forest, i.e. naturally regenerated forest, where there are no clearly visible indications of human activities and ecological processes are not significantly disturbed;</t>
  </si>
  <si>
    <t>I.e. is the operation site in a nationally, regionally, or internationally legally protected area including but not restricted to those designated by any of the following processes on or after the cut-off date:</t>
  </si>
  <si>
    <t>- Natural or non-natural highly biodiverse grassland.</t>
  </si>
  <si>
    <t xml:space="preserve">No conversion areas include: </t>
  </si>
  <si>
    <t>- Forests, i.e. land spanning more than 0.5 ha with trees higher.</t>
  </si>
  <si>
    <t>Is the proposed or existing operation causing (or likely to cause) any negative impacts on local livelihoods or upon formal and informal economic activities (including displacement and loss of livelihoods/jobs)?</t>
  </si>
  <si>
    <t xml:space="preserve">E.g., by leading to a loss or reduction in return from economic activities such as fishing, farming, tourism, hunting, grazing, gathering of material or agriculture. </t>
  </si>
  <si>
    <t>Is the proposed or existing operation causing (or likely to cause) any increase in social tensions and/or crime?</t>
  </si>
  <si>
    <t>E.g,. due to migrant labour, rapid increase in population.</t>
  </si>
  <si>
    <t xml:space="preserve">Is the proposed or existing operation causing (or likely to cause) any increase in noise and/or traffic which can disturb local communities? </t>
  </si>
  <si>
    <t>E.g., derived from agricultural activities, processing activities, shipping and deliveries.</t>
  </si>
  <si>
    <t xml:space="preserve">Has the project reduced (or is it likely to reduce) access to locally used infrastructure, resources and/or facilities? </t>
  </si>
  <si>
    <t>E.g., roads, bridges, ferries, sanitation facilities, energy production facilities, schools, hospitals, etc. or by blocking or deviating (adding time/ distance) rights of passage to land for pasture, common land.</t>
  </si>
  <si>
    <t>Is the proposed or existing operation causing (or likely to cause) an increase in the risk of diseases?</t>
  </si>
  <si>
    <t>E.g., respiratory diseases, water-borne diseases (for example due to irrigation).</t>
  </si>
  <si>
    <r>
      <t xml:space="preserve">Does the Worldwide Governance Indicators (WGI) show that in the most recent assessment year, the country of operation achieved at least an </t>
    </r>
    <r>
      <rPr>
        <u/>
        <sz val="10"/>
        <color theme="1"/>
        <rFont val="Inter"/>
      </rPr>
      <t>80th percentile</t>
    </r>
    <r>
      <rPr>
        <sz val="10"/>
        <color theme="1"/>
        <rFont val="Inter"/>
      </rPr>
      <t xml:space="preserve"> ranking for the following categories: </t>
    </r>
    <r>
      <rPr>
        <u/>
        <sz val="10"/>
        <color theme="1"/>
        <rFont val="Inter"/>
      </rPr>
      <t>Rule of Law; Regulatory Quality; and Government effectiveness</t>
    </r>
    <r>
      <rPr>
        <sz val="10"/>
        <color theme="1"/>
        <rFont val="Inter"/>
      </rPr>
      <t>?</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</si>
  <si>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in step 1, 2 and 3.</t>
    </r>
  </si>
  <si>
    <r>
      <rPr>
        <b/>
        <sz val="9"/>
        <color rgb="FF4D7491"/>
        <rFont val="Inter"/>
      </rPr>
      <t>2.</t>
    </r>
    <r>
      <rPr>
        <sz val="9"/>
        <color rgb="FF4D7491"/>
        <rFont val="Inter"/>
      </rPr>
      <t xml:space="preserve"> The RSB requires that operators with activities in Food Insecure Regions demonstrate a positive contribution towards local food security conditions vis-à-vis the four pillars of food security developed by the UN Food and Agriculture Organization.</t>
    </r>
  </si>
  <si>
    <r>
      <rPr>
        <b/>
        <sz val="9"/>
        <color rgb="FF4D7491"/>
        <rFont val="Inter"/>
      </rPr>
      <t>3.</t>
    </r>
    <r>
      <rPr>
        <sz val="9"/>
        <color rgb="FF4D7491"/>
        <rFont val="Inter"/>
      </rPr>
      <t xml:space="preserve"> The RSB has set national-level thresholds for Food Insecure Regions based on the International Food Policy and Research Institute’s Global Hunger Index (GHI). </t>
    </r>
  </si>
  <si>
    <r>
      <rPr>
        <b/>
        <u/>
        <sz val="9"/>
        <color rgb="FF4D7491"/>
        <rFont val="Inter"/>
      </rPr>
      <t>Guidance:</t>
    </r>
    <r>
      <rPr>
        <sz val="9"/>
        <color rgb="FF4D7491"/>
        <rFont val="Inter"/>
      </rPr>
      <t xml:space="preserve"> </t>
    </r>
    <r>
      <rPr>
        <b/>
        <sz val="9"/>
        <color rgb="FF4D7491"/>
        <rFont val="Inter"/>
      </rPr>
      <t>1.</t>
    </r>
    <r>
      <rPr>
        <sz val="9"/>
        <color rgb="FF4D7491"/>
        <rFont val="Inter"/>
      </rPr>
      <t xml:space="preserve"> Answer the question below by ticking the correct/relevant box.</t>
    </r>
  </si>
  <si>
    <r>
      <rPr>
        <b/>
        <sz val="9"/>
        <color rgb="FF4D7491"/>
        <rFont val="Inter"/>
      </rPr>
      <t>2.</t>
    </r>
    <r>
      <rPr>
        <sz val="9"/>
        <color rgb="FF4D7491"/>
        <rFont val="Inter"/>
      </rPr>
      <t xml:space="preserve"> Go to the Global Hunger Index (GHI) website by clicking </t>
    </r>
    <r>
      <rPr>
        <u/>
        <sz val="9"/>
        <color rgb="FF4D7491"/>
        <rFont val="Inter"/>
      </rPr>
      <t>here</t>
    </r>
    <r>
      <rPr>
        <sz val="9"/>
        <color rgb="FF4D7491"/>
        <rFont val="Inter"/>
      </rPr>
      <t xml:space="preserve">. Please ensure that you use the most current version of the GHI map. </t>
    </r>
  </si>
  <si>
    <r>
      <rPr>
        <b/>
        <u/>
        <sz val="9"/>
        <color rgb="FF4D7491"/>
        <rFont val="Inter"/>
      </rPr>
      <t>Guidance:</t>
    </r>
    <r>
      <rPr>
        <b/>
        <sz val="9"/>
        <color rgb="FF4D7491"/>
        <rFont val="Inter"/>
      </rPr>
      <t xml:space="preserve"> 1. </t>
    </r>
    <r>
      <rPr>
        <sz val="9"/>
        <color rgb="FF4D7491"/>
        <rFont val="Inter"/>
      </rPr>
      <t>Answer the questions below by ticking the correct/relevant box.</t>
    </r>
  </si>
  <si>
    <r>
      <rPr>
        <b/>
        <u/>
        <sz val="9"/>
        <color rgb="FF4D7491"/>
        <rFont val="Inter"/>
      </rPr>
      <t>Guidance:</t>
    </r>
    <r>
      <rPr>
        <sz val="9"/>
        <color rgb="FF4D7491"/>
        <rFont val="Inter"/>
      </rPr>
      <t xml:space="preserve"> </t>
    </r>
    <r>
      <rPr>
        <b/>
        <sz val="9"/>
        <color rgb="FF4D7491"/>
        <rFont val="Inter"/>
      </rPr>
      <t>1.</t>
    </r>
    <r>
      <rPr>
        <sz val="9"/>
        <color rgb="FF4D7491"/>
        <rFont val="Inter"/>
      </rPr>
      <t xml:space="preserve"> Answer the questions in step 1, 2 and 3.</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</si>
  <si>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 below by ticking the correct/relevant box.</t>
    </r>
  </si>
  <si>
    <r>
      <rPr>
        <b/>
        <sz val="9"/>
        <color rgb="FF4D7491"/>
        <rFont val="Inter"/>
      </rPr>
      <t>2.</t>
    </r>
    <r>
      <rPr>
        <sz val="9"/>
        <color rgb="FF4D7491"/>
        <rFont val="Inter"/>
      </rPr>
      <t xml:space="preserve"> The RSB has set national-level thresholds for Regions of Poverty based on the United Nations Human Development Index. This exercise should be done during the stage of applying for certification and repeated when renewal of the certificate is sought as the country’s situation may change.</t>
    </r>
  </si>
  <si>
    <r>
      <rPr>
        <b/>
        <sz val="9"/>
        <color rgb="FF4D7491"/>
        <rFont val="Inter"/>
      </rPr>
      <t xml:space="preserve">3. </t>
    </r>
    <r>
      <rPr>
        <sz val="9"/>
        <color rgb="FF4D7491"/>
        <rFont val="Inter"/>
      </rPr>
      <t xml:space="preserve">The first step to determine if you are in a Region of Poverty is to go to the </t>
    </r>
    <r>
      <rPr>
        <u/>
        <sz val="9"/>
        <color rgb="FF4D7491"/>
        <rFont val="Inter"/>
      </rPr>
      <t>UNDP Human Development Indicators World Map</t>
    </r>
    <r>
      <rPr>
        <sz val="9"/>
        <color rgb="FF4D7491"/>
        <rFont val="Inter"/>
      </rPr>
      <t xml:space="preserve"> (click </t>
    </r>
    <r>
      <rPr>
        <u/>
        <sz val="9"/>
        <color rgb="FF4D7491"/>
        <rFont val="Inter"/>
      </rPr>
      <t>here</t>
    </r>
    <r>
      <rPr>
        <sz val="9"/>
        <color rgb="FF4D7491"/>
        <rFont val="Inter"/>
      </rPr>
      <t>). When you reach the map, click on the country in which the biomass or biofuel / biomaterials production is taking place.</t>
    </r>
  </si>
  <si>
    <r>
      <rPr>
        <b/>
        <sz val="9"/>
        <color rgb="FF4D7491"/>
        <rFont val="Inter"/>
      </rPr>
      <t xml:space="preserve">4. </t>
    </r>
    <r>
      <rPr>
        <sz val="9"/>
        <color rgb="FF4D7491"/>
        <rFont val="Inter"/>
      </rPr>
      <t xml:space="preserve">For most countries, the map will indicate an inequality-adjusted human development index (IHDI) value between 0 and 1. If, and only if, there is no IHDI data available, look at the Human Development Indicator (HDI) value for the country. If no IHDI or HDI values are available for the country of operation, please go to Step 2. </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</si>
  <si>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 below by ticking the correct/relevant box. The following question should be answered by the operator in good faith and supported by documents and information collected from local reliable sources.</t>
    </r>
  </si>
  <si>
    <r>
      <rPr>
        <b/>
        <sz val="9"/>
        <color rgb="FF4D7491"/>
        <rFont val="Inter"/>
      </rPr>
      <t>2.</t>
    </r>
    <r>
      <rPr>
        <sz val="9"/>
        <color rgb="FF4D7491"/>
        <rFont val="Inter"/>
      </rPr>
      <t xml:space="preserve"> Relevant information acquired by the operator to answer the questions below should be made available to auditors. </t>
    </r>
  </si>
  <si>
    <r>
      <rPr>
        <b/>
        <sz val="9"/>
        <color rgb="FF4D7491"/>
        <rFont val="Inter"/>
      </rPr>
      <t>3.</t>
    </r>
    <r>
      <rPr>
        <sz val="9"/>
        <color rgb="FF4D7491"/>
        <rFont val="Inter"/>
      </rPr>
      <t xml:space="preserve"> </t>
    </r>
    <r>
      <rPr>
        <b/>
        <sz val="9"/>
        <color rgb="FF4D7491"/>
        <rFont val="Inter"/>
      </rPr>
      <t>NOTE:</t>
    </r>
    <r>
      <rPr>
        <sz val="9"/>
        <color rgb="FF4D7491"/>
        <rFont val="Inter"/>
      </rPr>
      <t xml:space="preserve"> In developing countries, the information may more easily be acquired after a consultation process with local communities. Medium/large operators in poor countries may want to consider hiring a social expert to identify the likelihood of social impacts.</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</si>
  <si>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all of the questions below by ticking the correct/relevant box.</t>
    </r>
  </si>
  <si>
    <r>
      <rPr>
        <b/>
        <u/>
        <sz val="9"/>
        <color rgb="FF4D7491"/>
        <rFont val="Inter"/>
      </rPr>
      <t>Guidance:</t>
    </r>
    <r>
      <rPr>
        <b/>
        <sz val="9"/>
        <color rgb="FF4D7491"/>
        <rFont val="Inter"/>
      </rPr>
      <t xml:space="preserve"> 1.</t>
    </r>
    <r>
      <rPr>
        <sz val="9"/>
        <color rgb="FF4D7491"/>
        <rFont val="Inter"/>
      </rPr>
      <t xml:space="preserve"> Answer the question below by ticking the correct/relevant box.</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</si>
  <si>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below by ticking the correct/relevant box.</t>
    </r>
  </si>
  <si>
    <r>
      <rPr>
        <b/>
        <sz val="9"/>
        <color rgb="FF4D7491"/>
        <rFont val="Inter"/>
      </rPr>
      <t>2. Please note:</t>
    </r>
    <r>
      <rPr>
        <sz val="9"/>
        <color rgb="FF4D7491"/>
        <rFont val="Inter"/>
      </rPr>
      <t xml:space="preserve"> The below question will only operate correctly if the "PO Details" tab was filled in correctly. Please make sure you ticked your operator type as well as selecting your size class from the respective drop down lists. </t>
    </r>
  </si>
  <si>
    <r>
      <rPr>
        <b/>
        <sz val="9"/>
        <color rgb="FF4D7491"/>
        <rFont val="Inter"/>
      </rPr>
      <t xml:space="preserve">3. </t>
    </r>
    <r>
      <rPr>
        <sz val="9"/>
        <color rgb="FF4D7491"/>
        <rFont val="Inter"/>
      </rPr>
      <t xml:space="preserve">Operations in countries with a serious or worse ranking, according to the GHI ranking (Step 1 above), that are likely to have impacts on food security (Step 2 above), must conduct a survey to determine the food security conditions in their local area. The survey will be provided in a seperate document. </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</si>
  <si>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in step 1 and 2.</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</si>
  <si>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below by ticking the correct/relevant box and reading through the necessary guidance.</t>
    </r>
  </si>
  <si>
    <r>
      <rPr>
        <b/>
        <u/>
        <sz val="9"/>
        <color rgb="FF4D7491"/>
        <rFont val="Inter"/>
      </rPr>
      <t>Guidance:</t>
    </r>
    <r>
      <rPr>
        <sz val="9"/>
        <color rgb="FF4D7491"/>
        <rFont val="Inter"/>
      </rPr>
      <t xml:space="preserve"> </t>
    </r>
    <r>
      <rPr>
        <b/>
        <sz val="9"/>
        <color rgb="FF4D7491"/>
        <rFont val="Inter"/>
      </rPr>
      <t>1.</t>
    </r>
    <r>
      <rPr>
        <sz val="9"/>
        <color rgb="FF4D7491"/>
        <rFont val="Inter"/>
      </rPr>
      <t xml:space="preserve"> Answer the questions below by ticking the correct/relevant box and reading through the necessary guidance.</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</si>
  <si>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in step 1, 2, 3 and 4.</t>
    </r>
  </si>
  <si>
    <r>
      <rPr>
        <b/>
        <u/>
        <sz val="9"/>
        <color rgb="FF4D7491"/>
        <rFont val="Inter"/>
      </rPr>
      <t>Guidance:</t>
    </r>
    <r>
      <rPr>
        <sz val="9"/>
        <color rgb="FF4D7491"/>
        <rFont val="Inter"/>
      </rPr>
      <t xml:space="preserve"> </t>
    </r>
    <r>
      <rPr>
        <b/>
        <sz val="9"/>
        <color rgb="FF4D7491"/>
        <rFont val="Inter"/>
      </rPr>
      <t>1.</t>
    </r>
    <r>
      <rPr>
        <sz val="9"/>
        <color rgb="FF4D7491"/>
        <rFont val="Inter"/>
      </rPr>
      <t xml:space="preserve"> Answer the questions below by ticking the correct/relevant box.</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</si>
  <si>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Answer the questions in all of the relevant sub-sections below.</t>
    </r>
  </si>
  <si>
    <r>
      <rPr>
        <b/>
        <u/>
        <sz val="9"/>
        <color rgb="FF4D7491"/>
        <rFont val="Inter"/>
      </rPr>
      <t>Guidance:</t>
    </r>
    <r>
      <rPr>
        <b/>
        <sz val="9"/>
        <color rgb="FF4D7491"/>
        <rFont val="Inter"/>
      </rPr>
      <t xml:space="preserve"> 1.</t>
    </r>
    <r>
      <rPr>
        <sz val="9"/>
        <color rgb="FF4D7491"/>
        <rFont val="Inter"/>
      </rPr>
      <t xml:space="preserve"> Answer the questions by ticking the correct/relevant box below.</t>
    </r>
  </si>
  <si>
    <r>
      <rPr>
        <b/>
        <u/>
        <sz val="9"/>
        <color rgb="FF4D7491"/>
        <rFont val="Inter"/>
      </rPr>
      <t>Guidance:</t>
    </r>
    <r>
      <rPr>
        <b/>
        <sz val="9"/>
        <color rgb="FF4D7491"/>
        <rFont val="Inter"/>
      </rPr>
      <t xml:space="preserve"> 1. </t>
    </r>
    <r>
      <rPr>
        <sz val="9"/>
        <color rgb="FF4D7491"/>
        <rFont val="Inter"/>
      </rPr>
      <t>Answer the question below by ticking the correct/relevant box.</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</si>
  <si>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All operators should answer the questions below by ticking the correct/relevant box.</t>
    </r>
  </si>
  <si>
    <r>
      <rPr>
        <b/>
        <sz val="9"/>
        <color rgb="FF4D7491"/>
        <rFont val="Inter"/>
      </rPr>
      <t xml:space="preserve">2. </t>
    </r>
    <r>
      <rPr>
        <sz val="9"/>
        <color rgb="FF4D7491"/>
        <rFont val="Inter"/>
      </rPr>
      <t xml:space="preserve">The aim is to identify potential non-compliances and determine whether operators shall conduct a Baseline Land Rights Assessment. Compliance with Principle 12 and related criteria is required for every operator, regardless of whether a Baseline Land Rights Assessment is triggered or not. </t>
    </r>
  </si>
  <si>
    <r>
      <rPr>
        <b/>
        <sz val="9"/>
        <color rgb="FF4D7491"/>
        <rFont val="Inter"/>
      </rPr>
      <t xml:space="preserve">2. </t>
    </r>
    <r>
      <rPr>
        <sz val="9"/>
        <color rgb="FF4D7491"/>
        <rFont val="Inter"/>
      </rPr>
      <t xml:space="preserve">It is advisable for operators to answer these questions after acquiring the relevant information on local land and land-use rights from reliable sources. RSB Guidelines for Land Rights Assessment (RSB- GUI-01-012-01) may be used, if desired, at any time for guidance. </t>
    </r>
  </si>
  <si>
    <r>
      <rPr>
        <b/>
        <sz val="9"/>
        <color rgb="FF4D7491"/>
        <rFont val="Inter"/>
      </rPr>
      <t xml:space="preserve">3. </t>
    </r>
    <r>
      <rPr>
        <sz val="9"/>
        <color rgb="FF4D7491"/>
        <rFont val="Inter"/>
      </rPr>
      <t>Operators should be aware that not all land uses are evident at all times (e.g., pastoralists may only use a given area on a seasonal basis). Examples of sources of information include local governments, land registries, NGOs, community leaders and groups (e.g., women, pastoralists). If only part of your land has been added or converted in the last 10 years, you should answer the following questions only in relation to that part of land.</t>
    </r>
  </si>
  <si>
    <t>Guidance / more information is provided in-cell notes throughout this tool. Access this by hovering your mouse over the red arrow at the top right of the cell.</t>
  </si>
  <si>
    <t>Answer all of the required questions on this sheet/tab as part of the screening assessment.</t>
  </si>
  <si>
    <t>Use the information in the 'Next Steps' column to guide proceeding actions after answering each question.</t>
  </si>
  <si>
    <r>
      <t xml:space="preserve">Guidelines on how to complete the ESMP are described in the RSB Impact Assessment Guidelines (RSB-GUI-01-002-01) available </t>
    </r>
    <r>
      <rPr>
        <u/>
        <sz val="11"/>
        <rFont val="Inter"/>
      </rPr>
      <t>here.</t>
    </r>
  </si>
  <si>
    <t>- If generating forestry harvesting residues → complete the screening tool;
- If generating agricultural harvesting residues → complete only sections 5 and 6;
- All other are NOT required to complete the screening tool.</t>
  </si>
  <si>
    <t>No screening required as the RSB Principles &amp; Criteria do not apply→ you do not have to continue with the screening tool.</t>
  </si>
  <si>
    <t>A primary biomass producer is an organisation that applies for certification for a specific activity that includes the production of crops or woody material, for example farm operators or plantation owners.</t>
  </si>
  <si>
    <r>
      <t xml:space="preserve">Mechanical operator: Subgroup of industrial operators only conducting mechanical or physical processing, i.e. mixing, assembling, sorting, moulding, cutting, plastics extrusion. 
For further mechanical processes to be added to the list, please consult with the RSB Secretariat.
</t>
    </r>
    <r>
      <rPr>
        <sz val="11"/>
        <color rgb="FF4D7491"/>
        <rFont val="Inter"/>
      </rPr>
      <t>Please note: Whenever organisations process materials, they are either industrial operators or mechanical operators.</t>
    </r>
  </si>
  <si>
    <t>Operator Definitions</t>
  </si>
  <si>
    <r>
      <rPr>
        <b/>
        <u/>
        <sz val="9"/>
        <color rgb="FF4D7491"/>
        <rFont val="Inter"/>
      </rPr>
      <t>Guidance:</t>
    </r>
    <r>
      <rPr>
        <sz val="9"/>
        <color rgb="FF4D7491"/>
        <rFont val="Inter"/>
      </rPr>
      <t xml:space="preserve"> </t>
    </r>
    <r>
      <rPr>
        <b/>
        <sz val="9"/>
        <color rgb="FF4D7491"/>
        <rFont val="Inter"/>
      </rPr>
      <t xml:space="preserve">1. </t>
    </r>
    <r>
      <rPr>
        <sz val="9"/>
        <color rgb="FF4D7491"/>
        <rFont val="Inter"/>
      </rPr>
      <t xml:space="preserve">Please complete this tab to capture all PO-related details. </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</si>
  <si>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 xml:space="preserve">The RSB has set different requirements for different types of operations which represent different parts of the supply chain. </t>
    </r>
  </si>
  <si>
    <r>
      <rPr>
        <b/>
        <sz val="9"/>
        <color rgb="FF4D7491"/>
        <rFont val="Inter"/>
      </rPr>
      <t xml:space="preserve">2. </t>
    </r>
    <r>
      <rPr>
        <sz val="9"/>
        <color rgb="FF4D7491"/>
        <rFont val="Inter"/>
      </rPr>
      <t>Please tick your operator type below (you may tick more than one option) and select your size class from the dropdown list where appropriate.</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</si>
  <si>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The table below provides detailed definitions on each operator type.</t>
    </r>
  </si>
  <si>
    <r>
      <t xml:space="preserve">The WGI is published by the World Bank. Visit the website by clicking </t>
    </r>
    <r>
      <rPr>
        <u/>
        <sz val="10"/>
        <color rgb="FF4D7491"/>
        <rFont val="Inter"/>
      </rPr>
      <t>here</t>
    </r>
    <r>
      <rPr>
        <sz val="10"/>
        <color rgb="FF4D7491"/>
        <rFont val="Inter"/>
      </rPr>
      <t>: https://www.worldbank.org/en/publication/worldwide-governance-indicators/interactive-data-access</t>
    </r>
  </si>
  <si>
    <t xml:space="preserve">Welcome to the RSB Screening tool for Participating Operators. </t>
  </si>
  <si>
    <t>ESIA</t>
  </si>
  <si>
    <t>Environmental and Social Impact Assessment</t>
  </si>
  <si>
    <t>Conservation IA</t>
  </si>
  <si>
    <t>Conservation Impact Assessment</t>
  </si>
  <si>
    <t>Social Impact Assessment</t>
  </si>
  <si>
    <t>SIA</t>
  </si>
  <si>
    <t>World Governance Indicators</t>
  </si>
  <si>
    <t>WGI</t>
  </si>
  <si>
    <t>HDI</t>
  </si>
  <si>
    <t>IHDI</t>
  </si>
  <si>
    <t>Human Development Indicator</t>
  </si>
  <si>
    <t>Inequality-adjusted Human Development Index</t>
  </si>
  <si>
    <t>GHI</t>
  </si>
  <si>
    <t>Global Hunger Index</t>
  </si>
  <si>
    <t>Weed Risk Assessment</t>
  </si>
  <si>
    <t>WRA</t>
  </si>
  <si>
    <r>
      <t>If</t>
    </r>
    <r>
      <rPr>
        <sz val="10"/>
        <color rgb="FF014560"/>
        <rFont val="Inter"/>
      </rPr>
      <t xml:space="preserve"> </t>
    </r>
    <r>
      <rPr>
        <b/>
        <sz val="10"/>
        <color rgb="FF014560"/>
        <rFont val="Inter"/>
      </rPr>
      <t>any</t>
    </r>
    <r>
      <rPr>
        <sz val="10"/>
        <rFont val="Inter"/>
      </rPr>
      <t xml:space="preserve"> of the above thresholds are triggered, the biomass or biofuel production is considered to be located in a </t>
    </r>
    <r>
      <rPr>
        <sz val="10"/>
        <color rgb="FF014560"/>
        <rFont val="Inter"/>
      </rPr>
      <t>Region of Food Insecurity</t>
    </r>
    <r>
      <rPr>
        <sz val="10"/>
        <rFont val="Inter"/>
      </rPr>
      <t>. Operations in a Region of Food Insecurity</t>
    </r>
    <r>
      <rPr>
        <i/>
        <sz val="10"/>
        <rFont val="Inter"/>
      </rPr>
      <t xml:space="preserve"> </t>
    </r>
    <r>
      <rPr>
        <sz val="10"/>
        <rFont val="Inter"/>
      </rPr>
      <t xml:space="preserve">that are likely to have impacts on food security must comply with RSB Criterion 6b by implementing measures to enhance food security in their local region. </t>
    </r>
  </si>
  <si>
    <r>
      <t xml:space="preserve">These operators must complete a </t>
    </r>
    <r>
      <rPr>
        <sz val="10"/>
        <color rgb="FF014560"/>
        <rFont val="Inter"/>
      </rPr>
      <t>Food Security Impact Assessment</t>
    </r>
    <r>
      <rPr>
        <sz val="10"/>
        <rFont val="Inter"/>
      </rPr>
      <t xml:space="preserve"> as described in the food security guidelines RSB-GUI-01-006-01, and implement mitigation measures appropriate to the local conditions and scale of the operation. Measures implemented should be documented in the </t>
    </r>
    <r>
      <rPr>
        <sz val="10"/>
        <color rgb="FF014560"/>
        <rFont val="Inter"/>
      </rPr>
      <t>Environmental and Social Management Plan (ESMP)</t>
    </r>
    <r>
      <rPr>
        <sz val="10"/>
        <rFont val="Inter"/>
      </rPr>
      <t xml:space="preserve">, and reassessments of the local conditions should be conducted every three years to demonstrate no negative impacts from the operations’ activities.  </t>
    </r>
  </si>
  <si>
    <r>
      <t xml:space="preserve">Depending on the scale of the operation, the </t>
    </r>
    <r>
      <rPr>
        <sz val="10"/>
        <color rgb="FF014560"/>
        <rFont val="Inter"/>
      </rPr>
      <t>identification of conservation values may require a combination of desk and field work,</t>
    </r>
    <r>
      <rPr>
        <sz val="10"/>
        <color theme="1"/>
        <rFont val="Inter"/>
      </rPr>
      <t xml:space="preserve"> in consultation with local experts and communities, and take both conservation and economic aspects into consideration. </t>
    </r>
  </si>
  <si>
    <r>
      <t xml:space="preserve">The RSB requires that </t>
    </r>
    <r>
      <rPr>
        <sz val="10"/>
        <color rgb="FF014560"/>
        <rFont val="Inter"/>
      </rPr>
      <t>conservation values of local, regional or global importance</t>
    </r>
    <r>
      <rPr>
        <sz val="10"/>
        <rFont val="Inter"/>
      </rPr>
      <t xml:space="preserve"> in </t>
    </r>
    <r>
      <rPr>
        <sz val="10"/>
        <color rgb="FF014560"/>
        <rFont val="Inter"/>
      </rPr>
      <t>regions of agricultural or industrial processing</t>
    </r>
    <r>
      <rPr>
        <sz val="10"/>
        <rFont val="Inter"/>
      </rPr>
      <t xml:space="preserve"> be identified and protected. No conversion of areas containing these values is permitted under the RSB standard after 1st January 2008. Conservation values of local, regional or global importance include an outstanding level of biodiversity, natural ecosystems, protected areas and provision of important ecosystem services. </t>
    </r>
  </si>
  <si>
    <r>
      <rPr>
        <b/>
        <sz val="10"/>
        <color rgb="FF014560"/>
        <rFont val="Inter"/>
      </rPr>
      <t xml:space="preserve">1. </t>
    </r>
    <r>
      <rPr>
        <sz val="10"/>
        <color theme="1"/>
        <rFont val="Inter"/>
      </rPr>
      <t>The review of publicly available data and maps;</t>
    </r>
  </si>
  <si>
    <r>
      <rPr>
        <b/>
        <sz val="10"/>
        <color rgb="FF014560"/>
        <rFont val="Inter"/>
      </rPr>
      <t>2</t>
    </r>
    <r>
      <rPr>
        <sz val="10"/>
        <color rgb="FF014560"/>
        <rFont val="Inter"/>
      </rPr>
      <t xml:space="preserve">. </t>
    </r>
    <r>
      <rPr>
        <sz val="10"/>
        <color theme="1"/>
        <rFont val="Inter"/>
      </rPr>
      <t>Landscape-level assessment, i.e. the consultation of national/regional experts and institutions;</t>
    </r>
  </si>
  <si>
    <t>Click here to go to Section 7</t>
  </si>
  <si>
    <t>Click here to go to Section 6</t>
  </si>
  <si>
    <t>Click here to go to Section 5</t>
  </si>
  <si>
    <t>Click here to go to Section 4</t>
  </si>
  <si>
    <t>Click here to go to Section 3</t>
  </si>
  <si>
    <t>Click here to go to Section 2</t>
  </si>
  <si>
    <t>You have completed the screening tool.</t>
  </si>
  <si>
    <t>RSB-GUI-01-005-01</t>
  </si>
  <si>
    <t>RSB Social Impact Assessment (SIA) Guidelines</t>
  </si>
  <si>
    <t>RSB-GUI-001-005-02</t>
  </si>
  <si>
    <r>
      <t xml:space="preserve">Compliance with Principle 5a and 5b is required. The operator should document the measures it is adopting to improve the socio-economic conditions of the area (5a) and to help vulnerable groups, especially women, (5b) in a </t>
    </r>
    <r>
      <rPr>
        <sz val="10"/>
        <color rgb="FF014560"/>
        <rFont val="Inter"/>
      </rPr>
      <t>Rural and Social Development Plan</t>
    </r>
    <r>
      <rPr>
        <sz val="10"/>
        <color theme="1"/>
        <rFont val="Inter"/>
      </rPr>
      <t xml:space="preserve">, or directly in the </t>
    </r>
    <r>
      <rPr>
        <sz val="10"/>
        <color rgb="FF014560"/>
        <rFont val="Inter"/>
      </rPr>
      <t>Environmental and Social Management Plan</t>
    </r>
    <r>
      <rPr>
        <sz val="10"/>
        <rFont val="Inter"/>
      </rPr>
      <t>.</t>
    </r>
    <r>
      <rPr>
        <sz val="10"/>
        <color theme="1"/>
        <rFont val="Inter"/>
      </rPr>
      <t xml:space="preserve"> Such actions should be appropriate to the scale of the operation. Guidance on how to achieve compliance with Principle 5 and on the development of a full Rural and Social Development Plan is available in the RSB Rural and Social Development Guidelines (</t>
    </r>
    <r>
      <rPr>
        <sz val="10"/>
        <rFont val="Inter"/>
      </rPr>
      <t xml:space="preserve">RSB-GUI-001-005-02). </t>
    </r>
    <r>
      <rPr>
        <sz val="10"/>
        <color theme="1"/>
        <rFont val="Inter"/>
      </rPr>
      <t xml:space="preserve">It is important to note that the RSB requires any measure and action taken by the operator under this principle to be agreed with the local communities through a documented stakeholder consultation process. </t>
    </r>
  </si>
  <si>
    <t>RSB Rural and Social Development Guidelines</t>
  </si>
  <si>
    <r>
      <t>- The World Conservation Union (IUCN) Category I-IV protected areas (</t>
    </r>
    <r>
      <rPr>
        <u/>
        <sz val="9"/>
        <color rgb="FF4D7491"/>
        <rFont val="Inter"/>
      </rPr>
      <t>http://www.protectedplanet.net/</t>
    </r>
    <r>
      <rPr>
        <sz val="9"/>
        <color rgb="FF4D7491"/>
        <rFont val="Inter"/>
      </rPr>
      <t>)</t>
    </r>
  </si>
  <si>
    <r>
      <t>- Wetlands of International Importance designated under the Ramsar Convention (</t>
    </r>
    <r>
      <rPr>
        <u/>
        <sz val="9"/>
        <color rgb="FF4D7491"/>
        <rFont val="Inter"/>
      </rPr>
      <t>https://www.ramsar.org/countries</t>
    </r>
    <r>
      <rPr>
        <sz val="9"/>
        <color rgb="FF4D7491"/>
        <rFont val="Inter"/>
      </rPr>
      <t>)</t>
    </r>
  </si>
  <si>
    <r>
      <t>- World Heritage Sites designated under the UNESCO World Heritage Convention (</t>
    </r>
    <r>
      <rPr>
        <u/>
        <sz val="9"/>
        <color rgb="FF4D7491"/>
        <rFont val="Inter"/>
      </rPr>
      <t>https://whc.unesco.org/en/list/</t>
    </r>
    <r>
      <rPr>
        <sz val="9"/>
        <color rgb="FF4D7491"/>
        <rFont val="Inter"/>
      </rPr>
      <t>)</t>
    </r>
  </si>
  <si>
    <r>
      <t>- Biosphere Reserves designated under the UNESCO Man and the Biosphere Programme (</t>
    </r>
    <r>
      <rPr>
        <u/>
        <sz val="9"/>
        <color rgb="FF4D7491"/>
        <rFont val="Inter"/>
      </rPr>
      <t>https://www.unesco.org/en/mab/list?hub=66369</t>
    </r>
    <r>
      <rPr>
        <sz val="9"/>
        <color rgb="FF4D7491"/>
        <rFont val="Inter"/>
      </rPr>
      <t>)</t>
    </r>
  </si>
  <si>
    <r>
      <t>- Key Biodiversity Areas (KBA) as indicated in the IBAT for Business Tool (</t>
    </r>
    <r>
      <rPr>
        <u/>
        <sz val="9"/>
        <color rgb="FF4D7491"/>
        <rFont val="Inter"/>
      </rPr>
      <t>https://www.ibat-alliance.org/</t>
    </r>
    <r>
      <rPr>
        <sz val="9"/>
        <color rgb="FF4D7491"/>
        <rFont val="Inter"/>
      </rPr>
      <t>), including Alliance for Zero Extinction Areas (AZEs), Important Bird Areas (IBAs), and IUCN Key Freshwater Biodiversity Areas;</t>
    </r>
  </si>
  <si>
    <r>
      <rPr>
        <b/>
        <sz val="9"/>
        <color rgb="FF4D7491"/>
        <rFont val="Inter"/>
      </rPr>
      <t>2.</t>
    </r>
    <r>
      <rPr>
        <sz val="9"/>
        <color rgb="FF4D7491"/>
        <rFont val="Inter"/>
      </rPr>
      <t xml:space="preserve"> Click on the website (</t>
    </r>
    <r>
      <rPr>
        <u/>
        <sz val="9"/>
        <color rgb="FF4D7491"/>
        <rFont val="Inter"/>
      </rPr>
      <t>link with underscore</t>
    </r>
    <r>
      <rPr>
        <sz val="9"/>
        <color rgb="FF4D7491"/>
        <rFont val="Inter"/>
      </rPr>
      <t>) shown in the guidance section to visit the site mentioned.</t>
    </r>
  </si>
  <si>
    <r>
      <t xml:space="preserve">- Natura 2000 sites (the EU Birds and Habitats Directives: </t>
    </r>
    <r>
      <rPr>
        <u/>
        <sz val="9"/>
        <color rgb="FF4D7491"/>
        <rFont val="Inter"/>
      </rPr>
      <t>https://natura2000.eea.europa.eu/</t>
    </r>
    <r>
      <rPr>
        <sz val="9"/>
        <color rgb="FF4D7491"/>
        <rFont val="Inter"/>
      </rPr>
      <t>);</t>
    </r>
  </si>
  <si>
    <r>
      <t xml:space="preserve">- Areas listed on the IUCN Red List of Ecosystems (IUCN-CEM 2016: </t>
    </r>
    <r>
      <rPr>
        <u/>
        <sz val="9"/>
        <color rgb="FF4D7491"/>
        <rFont val="Inter"/>
      </rPr>
      <t>https://assessments.iucnrle.org/</t>
    </r>
    <r>
      <rPr>
        <sz val="9"/>
        <color rgb="FF4D7491"/>
        <rFont val="Inter"/>
      </rPr>
      <t>);</t>
    </r>
  </si>
  <si>
    <r>
      <t xml:space="preserve">The Global Invasive Species Database website: </t>
    </r>
    <r>
      <rPr>
        <u/>
        <sz val="9"/>
        <color rgb="FF4D7491"/>
        <rFont val="Inter"/>
      </rPr>
      <t>https://www.iucngisd.org/gisd/</t>
    </r>
    <r>
      <rPr>
        <sz val="9"/>
        <color rgb="FF4D7491"/>
        <rFont val="Inter"/>
      </rPr>
      <t xml:space="preserve"> (click </t>
    </r>
    <r>
      <rPr>
        <u/>
        <sz val="9"/>
        <color rgb="FF4D7491"/>
        <rFont val="Inter"/>
      </rPr>
      <t>here</t>
    </r>
    <r>
      <rPr>
        <sz val="9"/>
        <color rgb="FF4D7491"/>
        <rFont val="Inter"/>
      </rPr>
      <t>).</t>
    </r>
  </si>
  <si>
    <t>RSB Water Impact Assessment Guidelines</t>
  </si>
  <si>
    <t>RSB-GUI-001-008-01</t>
  </si>
  <si>
    <t>RSB Soil Impact Assessment Guidelines</t>
  </si>
  <si>
    <r>
      <t xml:space="preserve">All operators must develop a Water Management Plan to ensure efficient use of water resources. You may consult the RSB Guidelines on Water Impact Assessment here: RSB-GUI-01-009-01.
</t>
    </r>
    <r>
      <rPr>
        <i/>
        <sz val="10"/>
        <rFont val="Inter"/>
      </rPr>
      <t>NOTE: Micro-scale producers are exempt.</t>
    </r>
  </si>
  <si>
    <t>RSB-GUI-01-009-00</t>
  </si>
  <si>
    <t>RSB-GUI-01-012-01</t>
  </si>
  <si>
    <t>RSB Guidelines for Land Rights</t>
  </si>
  <si>
    <r>
      <rPr>
        <sz val="9"/>
        <color rgb="FF4D7491"/>
        <rFont val="Inter"/>
      </rPr>
      <t xml:space="preserve">Click </t>
    </r>
    <r>
      <rPr>
        <u/>
        <sz val="9"/>
        <color rgb="FF4D7491"/>
        <rFont val="Inter"/>
      </rPr>
      <t>here</t>
    </r>
    <r>
      <rPr>
        <sz val="9"/>
        <color rgb="FF4D7491"/>
        <rFont val="Inter"/>
      </rPr>
      <t xml:space="preserve"> to visit the International Property Rights Index site.</t>
    </r>
  </si>
  <si>
    <t>6.</t>
  </si>
  <si>
    <t>6.1</t>
  </si>
  <si>
    <t>Links / Websites</t>
  </si>
  <si>
    <t>Click on the underlined links/websites:</t>
  </si>
  <si>
    <t>or on the text that says:</t>
  </si>
  <si>
    <r>
      <t xml:space="preserve">"Click </t>
    </r>
    <r>
      <rPr>
        <u/>
        <sz val="11"/>
        <rFont val="Inter"/>
      </rPr>
      <t>here".</t>
    </r>
  </si>
  <si>
    <t xml:space="preserve">Navigate to documents, referred assessments, and websites by clicking on the links/websites provided throughout the tool. </t>
  </si>
  <si>
    <r>
      <rPr>
        <sz val="11"/>
        <rFont val="Inter"/>
      </rPr>
      <t xml:space="preserve"> e.g., </t>
    </r>
    <r>
      <rPr>
        <u/>
        <sz val="11"/>
        <rFont val="Inter"/>
      </rPr>
      <t>www.rsb.org</t>
    </r>
  </si>
  <si>
    <t>Updated instructions page and all links.</t>
  </si>
  <si>
    <r>
      <rPr>
        <b/>
        <u/>
        <sz val="9"/>
        <color rgb="FF4D7491"/>
        <rFont val="Inter"/>
      </rPr>
      <t>Guidance:</t>
    </r>
    <r>
      <rPr>
        <sz val="9"/>
        <color rgb="FF4D7491"/>
        <rFont val="Inter"/>
      </rPr>
      <t xml:space="preserve"> </t>
    </r>
    <r>
      <rPr>
        <b/>
        <sz val="9"/>
        <color rgb="FF4D7491"/>
        <rFont val="Inter"/>
      </rPr>
      <t>1.</t>
    </r>
    <r>
      <rPr>
        <sz val="9"/>
        <color rgb="FF4D7491"/>
        <rFont val="Inter"/>
      </rPr>
      <t xml:space="preserve"> Answer go through steps 1 and 2.</t>
    </r>
  </si>
  <si>
    <r>
      <rPr>
        <b/>
        <u/>
        <sz val="9"/>
        <color rgb="FF4D7491"/>
        <rFont val="Inter"/>
      </rPr>
      <t>Guidance:</t>
    </r>
    <r>
      <rPr>
        <sz val="9"/>
        <color rgb="FF4D7491"/>
        <rFont val="Inter"/>
      </rPr>
      <t xml:space="preserve"> </t>
    </r>
    <r>
      <rPr>
        <b/>
        <sz val="9"/>
        <color rgb="FF4D7491"/>
        <rFont val="Inter"/>
      </rPr>
      <t xml:space="preserve">1. </t>
    </r>
    <r>
      <rPr>
        <sz val="9"/>
        <color rgb="FF4D7491"/>
        <rFont val="Inter"/>
      </rPr>
      <t xml:space="preserve">Answer the questions in steps 1 to 5. After completing this section, you have finished the screening exercise. </t>
    </r>
  </si>
  <si>
    <r>
      <rPr>
        <b/>
        <i/>
        <sz val="12.5"/>
        <color theme="1"/>
        <rFont val="Inter"/>
      </rPr>
      <t>This screening tool is intended to help operators seeking certification:</t>
    </r>
    <r>
      <rPr>
        <i/>
        <sz val="12.5"/>
        <color theme="1"/>
        <rFont val="Inter"/>
      </rPr>
      <t xml:space="preserve">
</t>
    </r>
    <r>
      <rPr>
        <b/>
        <i/>
        <sz val="12.5"/>
        <color theme="1"/>
        <rFont val="Inter"/>
      </rPr>
      <t xml:space="preserve">1. </t>
    </r>
    <r>
      <rPr>
        <i/>
        <sz val="12.5"/>
        <color theme="1"/>
        <rFont val="Inter"/>
      </rPr>
      <t xml:space="preserve">To identify the social &amp; environmental aspects relevant to their operations which will need to be more closely monitored, and
</t>
    </r>
    <r>
      <rPr>
        <b/>
        <i/>
        <sz val="12.5"/>
        <color theme="1"/>
        <rFont val="Inter"/>
      </rPr>
      <t>2.</t>
    </r>
    <r>
      <rPr>
        <i/>
        <sz val="12.5"/>
        <color theme="1"/>
        <rFont val="Inter"/>
      </rPr>
      <t xml:space="preserve"> To identify when a more detailed study or assessment of a particular aspect of the standard is required.</t>
    </r>
  </si>
  <si>
    <r>
      <rPr>
        <b/>
        <sz val="10"/>
        <color rgb="FF014560"/>
        <rFont val="Inter"/>
      </rPr>
      <t xml:space="preserve">3. </t>
    </r>
    <r>
      <rPr>
        <sz val="10"/>
        <color theme="1"/>
        <rFont val="Inter"/>
      </rPr>
      <t>Site-level mapping (i.e. a detailed site-level assessment through the consultation of local conservation organisations, or communities, as well as larger farmers, local leaders, elders) and mitigation planning if needed.</t>
    </r>
  </si>
  <si>
    <t>08/12/2025</t>
  </si>
  <si>
    <r>
      <rPr>
        <sz val="11"/>
        <color rgb="FFC00000"/>
        <rFont val="Inter"/>
      </rPr>
      <t>NB:</t>
    </r>
    <r>
      <rPr>
        <b/>
        <sz val="11"/>
        <rFont val="Inter"/>
      </rPr>
      <t xml:space="preserve"> </t>
    </r>
    <r>
      <rPr>
        <sz val="11"/>
        <rFont val="Inter"/>
      </rPr>
      <t>For optimal performance of the tool, maintain display settings at 90% zoom.</t>
    </r>
  </si>
  <si>
    <r>
      <rPr>
        <sz val="11"/>
        <color rgb="FFC00000"/>
        <rFont val="Inter"/>
      </rPr>
      <t xml:space="preserve">NB: </t>
    </r>
    <r>
      <rPr>
        <sz val="11"/>
        <rFont val="Inter"/>
      </rPr>
      <t>Use the latest available version of Office 365 for Windows, and only use this tool in the desktop application of Excel (not online browser versions).</t>
    </r>
  </si>
  <si>
    <t>4.03</t>
  </si>
  <si>
    <t>Update formatting and cell protection of shapes &amp; group controls (do not move or size with cells).</t>
  </si>
  <si>
    <t>Version: 4.04       Released: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</si>
</sst>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C09]dd\ mmmm\ yyyy;@"/>
    <numFmt numFmtId="165" formatCode="0.0"/>
  </numFmts>
  <fonts count="88">
    <font>
      <sz val="11"/>
      <color theme="1"/>
      <name val="Calibri"/>
      <family val="2"/>
      <scheme val="minor"/>
    </font>
    <font>
      <sz val="11"/>
      <color theme="1"/>
      <name val="Arial"/>
      <family val="2"/>
    </font>
    <font>
      <b/>
      <sz val="11"/>
      <color theme="1"/>
      <name val="Arial"/>
      <family val="2"/>
    </font>
    <font>
      <b/>
      <sz val="11"/>
      <color rgb="FF0C9992"/>
      <name val="Arial"/>
      <family val="2"/>
    </font>
    <font>
      <b/>
      <sz val="11"/>
      <color rgb="FF000000"/>
      <name val="Arial"/>
      <family val="2"/>
    </font>
    <font>
      <b/>
      <sz val="11"/>
      <name val="Arial"/>
      <family val="2"/>
    </font>
    <font>
      <sz val="11"/>
      <name val="Arial"/>
      <family val="2"/>
    </font>
    <font>
      <sz val="11"/>
      <color rgb="FF0C9992"/>
      <name val="Arial"/>
      <family val="2"/>
    </font>
    <font>
      <u/>
      <sz val="11"/>
      <color theme="10"/>
      <name val="Calibri"/>
      <family val="2"/>
      <scheme val="minor"/>
    </font>
    <font>
      <sz val="9"/>
      <color indexed="81"/>
      <name val="Tahoma"/>
      <family val="2"/>
    </font>
    <font>
      <b/>
      <sz val="11"/>
      <color rgb="FFFF0000"/>
      <name val="Arial"/>
      <family val="2"/>
    </font>
    <font>
      <sz val="8"/>
      <color rgb="FF000000"/>
      <name val="Segoe UI"/>
      <family val="2"/>
    </font>
    <font>
      <b/>
      <sz val="11"/>
      <color rgb="FF014560"/>
      <name val="Arial"/>
      <family val="2"/>
    </font>
    <font>
      <sz val="11"/>
      <name val="Calibri"/>
      <family val="2"/>
      <scheme val="minor"/>
    </font>
    <font>
      <sz val="8"/>
      <name val="Calibri"/>
      <family val="2"/>
      <scheme val="minor"/>
    </font>
    <font>
      <sz val="11"/>
      <color theme="1"/>
      <name val="Calibri"/>
      <family val="2"/>
      <scheme val="minor"/>
    </font>
    <font>
      <b/>
      <sz val="10"/>
      <color rgb="FFDF7628"/>
      <name val="Inter"/>
    </font>
    <font>
      <b/>
      <sz val="10"/>
      <color theme="0"/>
      <name val="Inter"/>
    </font>
    <font>
      <u/>
      <sz val="10"/>
      <color theme="10"/>
      <name val="Times New Roman"/>
      <family val="1"/>
    </font>
    <font>
      <sz val="10"/>
      <color rgb="FF000000"/>
      <name val="Times New Roman"/>
      <family val="1"/>
    </font>
    <font>
      <sz val="12"/>
      <color theme="1"/>
      <name val="Inter"/>
    </font>
    <font>
      <sz val="36"/>
      <color theme="0"/>
      <name val="Inter"/>
    </font>
    <font>
      <i/>
      <sz val="20"/>
      <name val="Inter"/>
    </font>
    <font>
      <sz val="11"/>
      <color theme="1"/>
      <name val="Inter"/>
    </font>
    <font>
      <i/>
      <sz val="11"/>
      <color theme="1"/>
      <name val="Inter"/>
    </font>
    <font>
      <b/>
      <sz val="14"/>
      <color rgb="FF004660"/>
      <name val="Inter"/>
    </font>
    <font>
      <i/>
      <sz val="12.5"/>
      <color theme="1"/>
      <name val="Inter"/>
    </font>
    <font>
      <i/>
      <sz val="16"/>
      <color rgb="FF0C9992"/>
      <name val="Inter"/>
    </font>
    <font>
      <b/>
      <sz val="14"/>
      <color theme="0"/>
      <name val="Inter"/>
    </font>
    <font>
      <u/>
      <sz val="11"/>
      <color theme="10"/>
      <name val="Inter"/>
    </font>
    <font>
      <b/>
      <u/>
      <sz val="14"/>
      <color rgb="FF0C9992"/>
      <name val="Inter"/>
    </font>
    <font>
      <sz val="11"/>
      <color theme="10"/>
      <name val="Inter"/>
    </font>
    <font>
      <sz val="12"/>
      <name val="Inter"/>
    </font>
    <font>
      <b/>
      <sz val="12"/>
      <name val="Inter"/>
    </font>
    <font>
      <sz val="11"/>
      <name val="Inter"/>
    </font>
    <font>
      <u/>
      <sz val="9"/>
      <color theme="1"/>
      <name val="Inter"/>
    </font>
    <font>
      <b/>
      <u/>
      <sz val="9"/>
      <color theme="1"/>
      <name val="Inter"/>
    </font>
    <font>
      <sz val="9"/>
      <color theme="1"/>
      <name val="Inter"/>
    </font>
    <font>
      <u/>
      <sz val="12"/>
      <color theme="10"/>
      <name val="Inter"/>
    </font>
    <font>
      <sz val="10"/>
      <color theme="1"/>
      <name val="Inter"/>
    </font>
    <font>
      <sz val="11"/>
      <color theme="0"/>
      <name val="Inter"/>
    </font>
    <font>
      <b/>
      <sz val="20"/>
      <color theme="0"/>
      <name val="Inter"/>
    </font>
    <font>
      <b/>
      <sz val="11"/>
      <color rgb="FF0C9992"/>
      <name val="Inter"/>
    </font>
    <font>
      <b/>
      <sz val="13"/>
      <color theme="0"/>
      <name val="Inter"/>
    </font>
    <font>
      <b/>
      <sz val="11"/>
      <color rgb="FF014560"/>
      <name val="Inter"/>
    </font>
    <font>
      <b/>
      <sz val="11"/>
      <color rgb="FF004660"/>
      <name val="Inter"/>
    </font>
    <font>
      <b/>
      <sz val="11"/>
      <color rgb="FF4D7291"/>
      <name val="Inter"/>
    </font>
    <font>
      <sz val="11"/>
      <color rgb="FF4D7291"/>
      <name val="Inter"/>
    </font>
    <font>
      <b/>
      <sz val="8"/>
      <color rgb="FF004660"/>
      <name val="Inter"/>
    </font>
    <font>
      <b/>
      <sz val="12"/>
      <color rgb="FF004660"/>
      <name val="Inter"/>
    </font>
    <font>
      <b/>
      <sz val="12"/>
      <color rgb="FF0C9992"/>
      <name val="Inter"/>
    </font>
    <font>
      <b/>
      <sz val="11"/>
      <color rgb="FFE98023"/>
      <name val="Inter"/>
    </font>
    <font>
      <b/>
      <sz val="9"/>
      <color rgb="FF0C9992"/>
      <name val="Arial"/>
      <family val="2"/>
    </font>
    <font>
      <b/>
      <sz val="11"/>
      <color theme="0"/>
      <name val="InTER"/>
    </font>
    <font>
      <b/>
      <sz val="10"/>
      <color rgb="FFE98023"/>
      <name val="Inter"/>
    </font>
    <font>
      <sz val="9"/>
      <color rgb="FF4D7491"/>
      <name val="Inter"/>
    </font>
    <font>
      <b/>
      <u/>
      <sz val="9"/>
      <color rgb="FF4D7491"/>
      <name val="Inter"/>
    </font>
    <font>
      <sz val="10"/>
      <color theme="0"/>
      <name val="Times New Roman"/>
      <family val="1"/>
    </font>
    <font>
      <b/>
      <sz val="12"/>
      <color theme="0"/>
      <name val="Inter"/>
    </font>
    <font>
      <sz val="10"/>
      <color rgb="FF4D7491"/>
      <name val="Inter"/>
    </font>
    <font>
      <sz val="11"/>
      <color rgb="FF4D7491"/>
      <name val="Inter"/>
    </font>
    <font>
      <b/>
      <sz val="10"/>
      <color theme="1"/>
      <name val="Inter"/>
    </font>
    <font>
      <b/>
      <sz val="11"/>
      <color theme="5" tint="-0.249977111117893"/>
      <name val="Inter"/>
    </font>
    <font>
      <b/>
      <sz val="18"/>
      <color theme="0"/>
      <name val="Inter"/>
    </font>
    <font>
      <b/>
      <sz val="11"/>
      <color theme="0"/>
      <name val="Arial"/>
      <family val="2"/>
    </font>
    <font>
      <b/>
      <sz val="9"/>
      <color rgb="FF4D7491"/>
      <name val="Inter"/>
    </font>
    <font>
      <sz val="10"/>
      <name val="Inter"/>
    </font>
    <font>
      <u/>
      <sz val="10"/>
      <color theme="1"/>
      <name val="Inter"/>
    </font>
    <font>
      <u/>
      <sz val="9"/>
      <color rgb="FF4D7491"/>
      <name val="Inter"/>
    </font>
    <font>
      <b/>
      <sz val="10"/>
      <color rgb="FF014560"/>
      <name val="Inter"/>
    </font>
    <font>
      <sz val="10"/>
      <color theme="1"/>
      <name val="Arial"/>
      <family val="2"/>
    </font>
    <font>
      <u/>
      <sz val="10"/>
      <color rgb="FF4D7491"/>
      <name val="Inter"/>
    </font>
    <font>
      <sz val="9"/>
      <name val="Inter"/>
    </font>
    <font>
      <b/>
      <sz val="10"/>
      <color rgb="FF0C9992"/>
      <name val="Inter"/>
    </font>
    <font>
      <b/>
      <sz val="10"/>
      <color rgb="FF4D7491"/>
      <name val="Inter"/>
    </font>
    <font>
      <sz val="10"/>
      <color rgb="FF014560"/>
      <name val="Inter"/>
    </font>
    <font>
      <i/>
      <sz val="10"/>
      <name val="Inter"/>
    </font>
    <font>
      <i/>
      <sz val="9"/>
      <color theme="1"/>
      <name val="Inter"/>
    </font>
    <font>
      <sz val="10"/>
      <color rgb="FF014560"/>
      <name val="Times New Roman"/>
      <family val="1"/>
    </font>
    <font>
      <u/>
      <sz val="11"/>
      <name val="Inter"/>
    </font>
    <font>
      <b/>
      <sz val="9"/>
      <color theme="0"/>
      <name val="Inter"/>
    </font>
    <font>
      <b/>
      <sz val="9"/>
      <color rgb="FFE98023"/>
      <name val="Inter"/>
    </font>
    <font>
      <b/>
      <sz val="9"/>
      <color rgb="FF0C9992"/>
      <name val="Inter"/>
    </font>
    <font>
      <b/>
      <sz val="10"/>
      <color rgb="FFE98023"/>
      <name val="Int"/>
    </font>
    <font>
      <b/>
      <i/>
      <sz val="12.5"/>
      <color theme="1"/>
      <name val="Inter"/>
    </font>
    <font>
      <b/>
      <sz val="11"/>
      <name val="Inter"/>
    </font>
    <font>
      <i/>
      <sz val="10"/>
      <color rgb="FFC00000"/>
      <name val="Inter"/>
    </font>
    <font>
      <sz val="11"/>
      <color rgb="FFC00000"/>
      <name val="Inte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14560"/>
        <bgColor indexed="64"/>
      </patternFill>
    </fill>
    <fill>
      <patternFill patternType="solid">
        <fgColor rgb="FF0C9992"/>
        <bgColor indexed="64"/>
      </patternFill>
    </fill>
    <fill>
      <patternFill patternType="solid">
        <fgColor rgb="FF8DABC2"/>
        <bgColor indexed="64"/>
      </patternFill>
    </fill>
    <fill>
      <patternFill patternType="solid">
        <fgColor rgb="FF00466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E98023"/>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C9992"/>
      </left>
      <right/>
      <top/>
      <bottom/>
      <diagonal/>
    </border>
    <border>
      <left/>
      <right style="medium">
        <color rgb="FF0C9992"/>
      </right>
      <top/>
      <bottom/>
      <diagonal/>
    </border>
    <border>
      <left style="medium">
        <color rgb="FF0C9992"/>
      </left>
      <right/>
      <top/>
      <bottom style="medium">
        <color rgb="FF0C9992"/>
      </bottom>
      <diagonal/>
    </border>
    <border>
      <left/>
      <right/>
      <top/>
      <bottom style="medium">
        <color rgb="FF0C9992"/>
      </bottom>
      <diagonal/>
    </border>
    <border>
      <left/>
      <right style="medium">
        <color rgb="FF0C9992"/>
      </right>
      <top/>
      <bottom style="medium">
        <color rgb="FF0C9992"/>
      </bottom>
      <diagonal/>
    </border>
    <border>
      <left style="medium">
        <color rgb="FF0C9992"/>
      </left>
      <right/>
      <top style="medium">
        <color rgb="FF0C9992"/>
      </top>
      <bottom/>
      <diagonal/>
    </border>
    <border>
      <left/>
      <right/>
      <top style="medium">
        <color rgb="FF0C9992"/>
      </top>
      <bottom/>
      <diagonal/>
    </border>
    <border>
      <left/>
      <right style="medium">
        <color rgb="FF0C9992"/>
      </right>
      <top style="medium">
        <color rgb="FF0C9992"/>
      </top>
      <bottom/>
      <diagonal/>
    </border>
    <border>
      <left style="medium">
        <color rgb="FF0C9992"/>
      </left>
      <right/>
      <top style="medium">
        <color rgb="FF014560"/>
      </top>
      <bottom/>
      <diagonal/>
    </border>
    <border>
      <left/>
      <right/>
      <top style="medium">
        <color rgb="FF014560"/>
      </top>
      <bottom/>
      <diagonal/>
    </border>
    <border>
      <left/>
      <right style="medium">
        <color rgb="FF0C9992"/>
      </right>
      <top style="medium">
        <color rgb="FF014560"/>
      </top>
      <bottom/>
      <diagonal/>
    </border>
    <border>
      <left style="medium">
        <color rgb="FF0C9992"/>
      </left>
      <right/>
      <top/>
      <bottom style="medium">
        <color rgb="FF014560"/>
      </bottom>
      <diagonal/>
    </border>
    <border>
      <left/>
      <right/>
      <top/>
      <bottom style="medium">
        <color rgb="FF014560"/>
      </bottom>
      <diagonal/>
    </border>
    <border>
      <left/>
      <right style="medium">
        <color rgb="FF0C9992"/>
      </right>
      <top/>
      <bottom style="medium">
        <color rgb="FF014560"/>
      </bottom>
      <diagonal/>
    </border>
    <border>
      <left style="thin">
        <color theme="5"/>
      </left>
      <right/>
      <top/>
      <bottom/>
      <diagonal/>
    </border>
    <border>
      <left style="medium">
        <color rgb="FF0C9992"/>
      </left>
      <right style="thin">
        <color rgb="FF004660"/>
      </right>
      <top style="medium">
        <color rgb="FF0C9992"/>
      </top>
      <bottom style="thin">
        <color rgb="FF0FC1B9"/>
      </bottom>
      <diagonal/>
    </border>
    <border>
      <left style="thin">
        <color rgb="FF004660"/>
      </left>
      <right style="thin">
        <color rgb="FF004660"/>
      </right>
      <top style="medium">
        <color rgb="FF0C9992"/>
      </top>
      <bottom style="thin">
        <color rgb="FF0FC1B9"/>
      </bottom>
      <diagonal/>
    </border>
    <border>
      <left style="thin">
        <color rgb="FF004660"/>
      </left>
      <right style="medium">
        <color rgb="FF0C9992"/>
      </right>
      <top style="medium">
        <color rgb="FF0C9992"/>
      </top>
      <bottom style="thin">
        <color rgb="FF0FC1B9"/>
      </bottom>
      <diagonal/>
    </border>
    <border>
      <left style="medium">
        <color rgb="FF0C9992"/>
      </left>
      <right style="medium">
        <color rgb="FF0C9992"/>
      </right>
      <top style="medium">
        <color rgb="FF0C9992"/>
      </top>
      <bottom style="thin">
        <color rgb="FF004660"/>
      </bottom>
      <diagonal/>
    </border>
    <border>
      <left style="medium">
        <color rgb="FF0C9992"/>
      </left>
      <right style="thin">
        <color rgb="FF004660"/>
      </right>
      <top style="thin">
        <color rgb="FF0FC1B9"/>
      </top>
      <bottom style="thin">
        <color rgb="FF0FC1B9"/>
      </bottom>
      <diagonal/>
    </border>
    <border>
      <left style="thin">
        <color rgb="FF004660"/>
      </left>
      <right style="thin">
        <color rgb="FF004660"/>
      </right>
      <top style="thin">
        <color rgb="FF0FC1B9"/>
      </top>
      <bottom style="thin">
        <color rgb="FF0FC1B9"/>
      </bottom>
      <diagonal/>
    </border>
    <border>
      <left style="thin">
        <color rgb="FF004660"/>
      </left>
      <right style="medium">
        <color rgb="FF0C9992"/>
      </right>
      <top style="thin">
        <color rgb="FF0FC1B9"/>
      </top>
      <bottom style="thin">
        <color rgb="FF0FC1B9"/>
      </bottom>
      <diagonal/>
    </border>
    <border>
      <left style="medium">
        <color rgb="FF0C9992"/>
      </left>
      <right style="medium">
        <color rgb="FF0C9992"/>
      </right>
      <top style="thin">
        <color rgb="FF004660"/>
      </top>
      <bottom style="thin">
        <color rgb="FF004660"/>
      </bottom>
      <diagonal/>
    </border>
    <border>
      <left style="medium">
        <color rgb="FF0C9992"/>
      </left>
      <right style="thin">
        <color rgb="FF004660"/>
      </right>
      <top style="thin">
        <color rgb="FF0FC1B9"/>
      </top>
      <bottom style="medium">
        <color rgb="FF0C9992"/>
      </bottom>
      <diagonal/>
    </border>
    <border>
      <left style="thin">
        <color rgb="FF004660"/>
      </left>
      <right style="thin">
        <color rgb="FF004660"/>
      </right>
      <top style="thin">
        <color rgb="FF0FC1B9"/>
      </top>
      <bottom style="medium">
        <color rgb="FF0C9992"/>
      </bottom>
      <diagonal/>
    </border>
    <border>
      <left style="thin">
        <color rgb="FF004660"/>
      </left>
      <right style="medium">
        <color rgb="FF0C9992"/>
      </right>
      <top style="thin">
        <color rgb="FF0FC1B9"/>
      </top>
      <bottom style="medium">
        <color rgb="FF0C9992"/>
      </bottom>
      <diagonal/>
    </border>
    <border>
      <left style="medium">
        <color rgb="FF0C9992"/>
      </left>
      <right style="medium">
        <color rgb="FF0C9992"/>
      </right>
      <top style="thin">
        <color rgb="FF004660"/>
      </top>
      <bottom style="medium">
        <color rgb="FF0C9992"/>
      </bottom>
      <diagonal/>
    </border>
    <border>
      <left style="medium">
        <color rgb="FF0C9992"/>
      </left>
      <right/>
      <top/>
      <bottom style="thin">
        <color rgb="FF004660"/>
      </bottom>
      <diagonal/>
    </border>
    <border>
      <left/>
      <right/>
      <top/>
      <bottom style="thin">
        <color rgb="FF004660"/>
      </bottom>
      <diagonal/>
    </border>
    <border>
      <left/>
      <right style="medium">
        <color rgb="FF0C9992"/>
      </right>
      <top/>
      <bottom style="thin">
        <color rgb="FF004660"/>
      </bottom>
      <diagonal/>
    </border>
    <border>
      <left style="medium">
        <color rgb="FF0C9992"/>
      </left>
      <right/>
      <top style="thin">
        <color rgb="FF004660"/>
      </top>
      <bottom/>
      <diagonal/>
    </border>
    <border>
      <left/>
      <right/>
      <top style="thin">
        <color rgb="FF004660"/>
      </top>
      <bottom/>
      <diagonal/>
    </border>
    <border>
      <left/>
      <right style="medium">
        <color rgb="FF0C9992"/>
      </right>
      <top style="thin">
        <color rgb="FF004660"/>
      </top>
      <bottom/>
      <diagonal/>
    </border>
    <border>
      <left style="thin">
        <color rgb="FF4D7291"/>
      </left>
      <right style="thin">
        <color rgb="FF4D7291"/>
      </right>
      <top style="thin">
        <color rgb="FF4D7291"/>
      </top>
      <bottom style="thin">
        <color rgb="FF4D7291"/>
      </bottom>
      <diagonal/>
    </border>
    <border>
      <left style="thin">
        <color rgb="FF4D7291"/>
      </left>
      <right/>
      <top style="thin">
        <color rgb="FF4D7291"/>
      </top>
      <bottom/>
      <diagonal/>
    </border>
    <border>
      <left/>
      <right/>
      <top style="thin">
        <color rgb="FF4D7291"/>
      </top>
      <bottom/>
      <diagonal/>
    </border>
    <border>
      <left/>
      <right style="thin">
        <color rgb="FF4D7291"/>
      </right>
      <top style="thin">
        <color rgb="FF4D7291"/>
      </top>
      <bottom/>
      <diagonal/>
    </border>
    <border>
      <left style="thin">
        <color rgb="FF4D7291"/>
      </left>
      <right/>
      <top style="thin">
        <color rgb="FF4D7291"/>
      </top>
      <bottom style="thin">
        <color rgb="FF4D7291"/>
      </bottom>
      <diagonal/>
    </border>
    <border>
      <left/>
      <right/>
      <top style="thin">
        <color rgb="FF4D7291"/>
      </top>
      <bottom style="thin">
        <color rgb="FF4D7291"/>
      </bottom>
      <diagonal/>
    </border>
    <border>
      <left/>
      <right style="thin">
        <color rgb="FF4D7291"/>
      </right>
      <top style="thin">
        <color rgb="FF4D7291"/>
      </top>
      <bottom style="thin">
        <color rgb="FF4D7291"/>
      </bottom>
      <diagonal/>
    </border>
    <border>
      <left/>
      <right style="thin">
        <color rgb="FF4D7291"/>
      </right>
      <top/>
      <bottom/>
      <diagonal/>
    </border>
    <border>
      <left style="thin">
        <color rgb="FF4D7291"/>
      </left>
      <right style="thin">
        <color rgb="FF4D7291"/>
      </right>
      <top style="thin">
        <color rgb="FF4D7291"/>
      </top>
      <bottom/>
      <diagonal/>
    </border>
    <border>
      <left style="thin">
        <color rgb="FF4D7291"/>
      </left>
      <right style="thin">
        <color rgb="FF4D7291"/>
      </right>
      <top/>
      <bottom/>
      <diagonal/>
    </border>
    <border>
      <left style="thin">
        <color rgb="FF4D7291"/>
      </left>
      <right/>
      <top/>
      <bottom style="thin">
        <color rgb="FF4D7291"/>
      </bottom>
      <diagonal/>
    </border>
    <border>
      <left/>
      <right/>
      <top/>
      <bottom style="thin">
        <color rgb="FF4D7291"/>
      </bottom>
      <diagonal/>
    </border>
    <border>
      <left/>
      <right style="thin">
        <color rgb="FF4D7291"/>
      </right>
      <top/>
      <bottom style="thin">
        <color rgb="FF4D7291"/>
      </bottom>
      <diagonal/>
    </border>
    <border>
      <left/>
      <right style="medium">
        <color rgb="FFE98023"/>
      </right>
      <top/>
      <bottom/>
      <diagonal/>
    </border>
    <border>
      <left style="thin">
        <color rgb="FF4D7491"/>
      </left>
      <right style="thin">
        <color rgb="FF4D7491"/>
      </right>
      <top style="thin">
        <color rgb="FF4D7491"/>
      </top>
      <bottom style="thin">
        <color rgb="FF4D7491"/>
      </bottom>
      <diagonal/>
    </border>
    <border>
      <left style="thin">
        <color rgb="FF4D7491"/>
      </left>
      <right/>
      <top style="thin">
        <color rgb="FF4D7491"/>
      </top>
      <bottom/>
      <diagonal/>
    </border>
    <border>
      <left/>
      <right/>
      <top style="thin">
        <color rgb="FF4D7491"/>
      </top>
      <bottom/>
      <diagonal/>
    </border>
    <border>
      <left/>
      <right style="thin">
        <color rgb="FF4D7491"/>
      </right>
      <top style="thin">
        <color rgb="FF4D7491"/>
      </top>
      <bottom/>
      <diagonal/>
    </border>
    <border>
      <left style="thin">
        <color rgb="FF4D7491"/>
      </left>
      <right/>
      <top/>
      <bottom/>
      <diagonal/>
    </border>
    <border>
      <left style="thin">
        <color rgb="FF4D7491"/>
      </left>
      <right style="thin">
        <color rgb="FF4D7491"/>
      </right>
      <top style="thin">
        <color rgb="FF4D7491"/>
      </top>
      <bottom/>
      <diagonal/>
    </border>
    <border>
      <left style="thin">
        <color rgb="FF4D7491"/>
      </left>
      <right/>
      <top style="thin">
        <color rgb="FF4D7491"/>
      </top>
      <bottom style="thin">
        <color rgb="FF4D7491"/>
      </bottom>
      <diagonal/>
    </border>
    <border>
      <left/>
      <right/>
      <top style="thin">
        <color rgb="FF4D7491"/>
      </top>
      <bottom style="thin">
        <color rgb="FF4D7491"/>
      </bottom>
      <diagonal/>
    </border>
    <border>
      <left/>
      <right style="thin">
        <color rgb="FF4D7491"/>
      </right>
      <top style="thin">
        <color rgb="FF4D7491"/>
      </top>
      <bottom style="thin">
        <color rgb="FF4D7491"/>
      </bottom>
      <diagonal/>
    </border>
    <border>
      <left style="thin">
        <color rgb="FF4D7491"/>
      </left>
      <right/>
      <top/>
      <bottom style="thin">
        <color rgb="FF4D7491"/>
      </bottom>
      <diagonal/>
    </border>
    <border>
      <left/>
      <right/>
      <top/>
      <bottom style="thin">
        <color rgb="FF4D7491"/>
      </bottom>
      <diagonal/>
    </border>
    <border>
      <left/>
      <right style="thin">
        <color rgb="FF4D7491"/>
      </right>
      <top/>
      <bottom style="thin">
        <color rgb="FF4D7491"/>
      </bottom>
      <diagonal/>
    </border>
    <border>
      <left style="thin">
        <color rgb="FF4D7491"/>
      </left>
      <right style="thin">
        <color rgb="FF4D7491"/>
      </right>
      <top/>
      <bottom style="thin">
        <color rgb="FF4D7491"/>
      </bottom>
      <diagonal/>
    </border>
    <border>
      <left/>
      <right style="thin">
        <color rgb="FF4D7491"/>
      </right>
      <top/>
      <bottom/>
      <diagonal/>
    </border>
    <border>
      <left style="thin">
        <color rgb="FF4D7491"/>
      </left>
      <right style="thin">
        <color rgb="FF4D7491"/>
      </right>
      <top/>
      <bottom/>
      <diagonal/>
    </border>
    <border>
      <left style="medium">
        <color rgb="FF0C9992"/>
      </left>
      <right style="thin">
        <color rgb="FF4D7491"/>
      </right>
      <top style="thin">
        <color rgb="FF4D7491"/>
      </top>
      <bottom style="thin">
        <color rgb="FF4D7491"/>
      </bottom>
      <diagonal/>
    </border>
    <border>
      <left style="medium">
        <color rgb="FF0C9992"/>
      </left>
      <right style="medium">
        <color rgb="FF0C9992"/>
      </right>
      <top/>
      <bottom/>
      <diagonal/>
    </border>
    <border>
      <left style="medium">
        <color rgb="FF0C9992"/>
      </left>
      <right/>
      <top/>
      <bottom style="thin">
        <color indexed="64"/>
      </bottom>
      <diagonal/>
    </border>
    <border>
      <left style="medium">
        <color rgb="FF0C9992"/>
      </left>
      <right style="thin">
        <color indexed="64"/>
      </right>
      <top style="thin">
        <color indexed="64"/>
      </top>
      <bottom/>
      <diagonal/>
    </border>
    <border>
      <left style="medium">
        <color rgb="FF0C9992"/>
      </left>
      <right style="thin">
        <color indexed="64"/>
      </right>
      <top/>
      <bottom/>
      <diagonal/>
    </border>
    <border>
      <left style="medium">
        <color rgb="FF0C9992"/>
      </left>
      <right style="thin">
        <color indexed="64"/>
      </right>
      <top/>
      <bottom style="thin">
        <color indexed="64"/>
      </bottom>
      <diagonal/>
    </border>
    <border>
      <left style="medium">
        <color rgb="FF0C9992"/>
      </left>
      <right style="thin">
        <color indexed="64"/>
      </right>
      <top style="thin">
        <color indexed="64"/>
      </top>
      <bottom style="thin">
        <color indexed="64"/>
      </bottom>
      <diagonal/>
    </border>
    <border>
      <left style="medium">
        <color rgb="FF0C9992"/>
      </left>
      <right/>
      <top style="medium">
        <color rgb="FF014560"/>
      </top>
      <bottom style="medium">
        <color rgb="FF014560"/>
      </bottom>
      <diagonal/>
    </border>
    <border>
      <left/>
      <right/>
      <top style="medium">
        <color rgb="FF014560"/>
      </top>
      <bottom style="medium">
        <color rgb="FF014560"/>
      </bottom>
      <diagonal/>
    </border>
    <border>
      <left/>
      <right style="medium">
        <color rgb="FF0C9992"/>
      </right>
      <top style="medium">
        <color rgb="FF014560"/>
      </top>
      <bottom style="medium">
        <color rgb="FF014560"/>
      </bottom>
      <diagonal/>
    </border>
    <border>
      <left style="thin">
        <color indexed="64"/>
      </left>
      <right style="medium">
        <color rgb="FF0C9992"/>
      </right>
      <top style="thin">
        <color indexed="64"/>
      </top>
      <bottom/>
      <diagonal/>
    </border>
    <border>
      <left style="thin">
        <color indexed="64"/>
      </left>
      <right style="medium">
        <color rgb="FF0C9992"/>
      </right>
      <top/>
      <bottom/>
      <diagonal/>
    </border>
    <border>
      <left style="thin">
        <color indexed="64"/>
      </left>
      <right style="medium">
        <color rgb="FF0C9992"/>
      </right>
      <top/>
      <bottom style="thin">
        <color indexed="64"/>
      </bottom>
      <diagonal/>
    </border>
    <border>
      <left style="thin">
        <color indexed="64"/>
      </left>
      <right style="medium">
        <color rgb="FF0C9992"/>
      </right>
      <top style="thin">
        <color indexed="64"/>
      </top>
      <bottom style="thin">
        <color indexed="64"/>
      </bottom>
      <diagonal/>
    </border>
    <border>
      <left style="thin">
        <color rgb="FF4D7291"/>
      </left>
      <right style="thin">
        <color rgb="FF4D7291"/>
      </right>
      <top/>
      <bottom style="thin">
        <color rgb="FF4D7291"/>
      </bottom>
      <diagonal/>
    </border>
    <border>
      <left style="medium">
        <color rgb="FF0C9992"/>
      </left>
      <right/>
      <top style="thin">
        <color indexed="64"/>
      </top>
      <bottom style="medium">
        <color rgb="FF0C9992"/>
      </bottom>
      <diagonal/>
    </border>
    <border>
      <left/>
      <right/>
      <top style="thin">
        <color indexed="64"/>
      </top>
      <bottom style="medium">
        <color rgb="FF0C9992"/>
      </bottom>
      <diagonal/>
    </border>
    <border>
      <left/>
      <right style="medium">
        <color rgb="FF0C9992"/>
      </right>
      <top style="thin">
        <color indexed="64"/>
      </top>
      <bottom style="medium">
        <color rgb="FF0C9992"/>
      </bottom>
      <diagonal/>
    </border>
    <border>
      <left style="medium">
        <color rgb="FFE98023"/>
      </left>
      <right/>
      <top/>
      <bottom/>
      <diagonal/>
    </border>
  </borders>
  <cellStyleXfs count="6">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cellStyleXfs>
  <cellXfs count="753">
    <xf numFmtId="0" fontId="0" fillId="0" borderId="0" xfId="0"/>
    <xf numFmtId="0" fontId="2" fillId="0" borderId="0" xfId="0" applyFont="1"/>
    <xf numFmtId="0" fontId="1" fillId="0" borderId="1" xfId="0" applyFont="1" applyBorder="1"/>
    <xf numFmtId="0" fontId="6" fillId="0" borderId="1" xfId="0" applyFont="1" applyBorder="1"/>
    <xf numFmtId="0" fontId="1" fillId="0" borderId="2" xfId="0" applyFont="1" applyBorder="1"/>
    <xf numFmtId="0" fontId="1" fillId="0" borderId="4" xfId="0" applyFont="1" applyBorder="1"/>
    <xf numFmtId="0" fontId="2" fillId="0" borderId="2" xfId="0" applyFont="1" applyBorder="1"/>
    <xf numFmtId="0" fontId="12" fillId="0" borderId="5" xfId="0" applyFont="1" applyBorder="1"/>
    <xf numFmtId="0" fontId="12" fillId="0" borderId="3" xfId="0" applyFont="1" applyBorder="1"/>
    <xf numFmtId="0" fontId="12" fillId="0" borderId="6" xfId="0" applyFont="1" applyBorder="1"/>
    <xf numFmtId="0" fontId="12" fillId="0" borderId="0" xfId="0" applyFont="1"/>
    <xf numFmtId="0" fontId="1" fillId="0" borderId="1" xfId="0" quotePrefix="1" applyFont="1" applyBorder="1"/>
    <xf numFmtId="0" fontId="1" fillId="0" borderId="0" xfId="0" applyFont="1"/>
    <xf numFmtId="0" fontId="1" fillId="3" borderId="0" xfId="0" applyFont="1" applyFill="1" applyAlignment="1">
      <alignment vertical="center"/>
    </xf>
    <xf numFmtId="0" fontId="6" fillId="3" borderId="0" xfId="0" applyFont="1" applyFill="1" applyAlignment="1">
      <alignment vertical="center"/>
    </xf>
    <xf numFmtId="0" fontId="1" fillId="3" borderId="0" xfId="0" applyFont="1" applyFill="1" applyProtection="1">
      <protection hidden="1"/>
    </xf>
    <xf numFmtId="0" fontId="1" fillId="3" borderId="0" xfId="0" applyFont="1" applyFill="1" applyAlignment="1" applyProtection="1">
      <alignment vertical="center"/>
      <protection hidden="1"/>
    </xf>
    <xf numFmtId="0" fontId="1" fillId="3" borderId="0" xfId="0" applyFont="1" applyFill="1" applyAlignment="1" applyProtection="1">
      <alignment horizontal="left"/>
      <protection hidden="1"/>
    </xf>
    <xf numFmtId="0" fontId="13" fillId="3" borderId="0" xfId="0" applyFont="1" applyFill="1" applyProtection="1">
      <protection hidden="1"/>
    </xf>
    <xf numFmtId="0" fontId="0" fillId="3" borderId="0" xfId="0" applyFill="1" applyProtection="1">
      <protection hidden="1"/>
    </xf>
    <xf numFmtId="0" fontId="1" fillId="3" borderId="0" xfId="0" applyFont="1" applyFill="1" applyAlignment="1" applyProtection="1">
      <alignment vertical="top"/>
      <protection hidden="1"/>
    </xf>
    <xf numFmtId="0" fontId="6" fillId="3" borderId="0" xfId="0" applyFont="1" applyFill="1" applyAlignment="1" applyProtection="1">
      <alignment vertical="top"/>
      <protection hidden="1"/>
    </xf>
    <xf numFmtId="0" fontId="6" fillId="3" borderId="0" xfId="0" applyFont="1" applyFill="1" applyProtection="1">
      <protection hidden="1"/>
    </xf>
    <xf numFmtId="0" fontId="3" fillId="3" borderId="0" xfId="0" applyFont="1" applyFill="1" applyAlignment="1" applyProtection="1">
      <alignment horizontal="left" vertical="top"/>
      <protection hidden="1"/>
    </xf>
    <xf numFmtId="0" fontId="1" fillId="3" borderId="0" xfId="0" applyFont="1" applyFill="1" applyAlignment="1" applyProtection="1">
      <alignment vertical="center" wrapText="1"/>
      <protection hidden="1"/>
    </xf>
    <xf numFmtId="0" fontId="1" fillId="3" borderId="0" xfId="0" applyFont="1" applyFill="1" applyAlignment="1" applyProtection="1">
      <alignment vertical="top" wrapText="1"/>
      <protection hidden="1"/>
    </xf>
    <xf numFmtId="0" fontId="6" fillId="3" borderId="0" xfId="0" applyFont="1" applyFill="1" applyAlignment="1" applyProtection="1">
      <alignment vertical="center" wrapText="1"/>
      <protection hidden="1"/>
    </xf>
    <xf numFmtId="0" fontId="6" fillId="3" borderId="0" xfId="0" applyFont="1" applyFill="1" applyAlignment="1" applyProtection="1">
      <alignment vertical="center"/>
      <protection hidden="1"/>
    </xf>
    <xf numFmtId="0" fontId="1" fillId="3" borderId="0" xfId="0" applyFont="1" applyFill="1" applyAlignment="1" applyProtection="1">
      <alignment horizontal="left" vertical="top" wrapText="1"/>
      <protection hidden="1"/>
    </xf>
    <xf numFmtId="0" fontId="6" fillId="3" borderId="0" xfId="0" applyFont="1" applyFill="1" applyAlignment="1" applyProtection="1">
      <alignment vertical="top" wrapText="1"/>
      <protection hidden="1"/>
    </xf>
    <xf numFmtId="0" fontId="8" fillId="3" borderId="0" xfId="1" applyFill="1" applyBorder="1" applyAlignment="1" applyProtection="1">
      <alignment vertical="center"/>
      <protection hidden="1"/>
    </xf>
    <xf numFmtId="0" fontId="17" fillId="4" borderId="0" xfId="5" applyFont="1" applyFill="1"/>
    <xf numFmtId="0" fontId="17" fillId="4" borderId="8" xfId="5" applyFont="1" applyFill="1" applyBorder="1"/>
    <xf numFmtId="0" fontId="17" fillId="0" borderId="0" xfId="5" applyFont="1"/>
    <xf numFmtId="0" fontId="17" fillId="4" borderId="10" xfId="5" applyFont="1" applyFill="1" applyBorder="1"/>
    <xf numFmtId="0" fontId="17" fillId="4" borderId="11" xfId="5" applyFont="1" applyFill="1" applyBorder="1"/>
    <xf numFmtId="0" fontId="20" fillId="5" borderId="12" xfId="5" applyFont="1" applyFill="1" applyBorder="1"/>
    <xf numFmtId="0" fontId="20" fillId="5" borderId="13" xfId="5" applyFont="1" applyFill="1" applyBorder="1"/>
    <xf numFmtId="0" fontId="20" fillId="5" borderId="14" xfId="5" applyFont="1" applyFill="1" applyBorder="1"/>
    <xf numFmtId="0" fontId="20" fillId="0" borderId="0" xfId="5" applyFont="1"/>
    <xf numFmtId="0" fontId="20" fillId="5" borderId="7" xfId="5" applyFont="1" applyFill="1" applyBorder="1"/>
    <xf numFmtId="0" fontId="20" fillId="5" borderId="8" xfId="5" applyFont="1" applyFill="1" applyBorder="1"/>
    <xf numFmtId="0" fontId="23" fillId="5" borderId="7" xfId="5" applyFont="1" applyFill="1" applyBorder="1"/>
    <xf numFmtId="0" fontId="23" fillId="5" borderId="8" xfId="5" applyFont="1" applyFill="1" applyBorder="1"/>
    <xf numFmtId="0" fontId="23" fillId="0" borderId="0" xfId="5" applyFont="1"/>
    <xf numFmtId="0" fontId="20" fillId="5" borderId="0" xfId="5" applyFont="1" applyFill="1"/>
    <xf numFmtId="0" fontId="20" fillId="3" borderId="7" xfId="5" applyFont="1" applyFill="1" applyBorder="1"/>
    <xf numFmtId="0" fontId="20" fillId="3" borderId="0" xfId="5" applyFont="1" applyFill="1"/>
    <xf numFmtId="0" fontId="20" fillId="3" borderId="8" xfId="5" applyFont="1" applyFill="1" applyBorder="1"/>
    <xf numFmtId="0" fontId="23" fillId="3" borderId="7" xfId="5" applyFont="1" applyFill="1" applyBorder="1"/>
    <xf numFmtId="0" fontId="23" fillId="3" borderId="0" xfId="5" applyFont="1" applyFill="1"/>
    <xf numFmtId="0" fontId="23" fillId="3" borderId="8" xfId="5" applyFont="1" applyFill="1" applyBorder="1"/>
    <xf numFmtId="0" fontId="27" fillId="3" borderId="0" xfId="5" applyFont="1" applyFill="1" applyAlignment="1">
      <alignment horizontal="right" vertical="top" wrapText="1"/>
    </xf>
    <xf numFmtId="0" fontId="20" fillId="0" borderId="21" xfId="5" applyFont="1" applyBorder="1"/>
    <xf numFmtId="0" fontId="26" fillId="3" borderId="0" xfId="5" applyFont="1" applyFill="1" applyAlignment="1">
      <alignment vertical="center" wrapText="1"/>
    </xf>
    <xf numFmtId="0" fontId="38" fillId="0" borderId="0" xfId="2" applyFont="1" applyFill="1" applyProtection="1"/>
    <xf numFmtId="0" fontId="39" fillId="7" borderId="13" xfId="5" applyFont="1" applyFill="1" applyBorder="1" applyAlignment="1">
      <alignment vertical="center"/>
    </xf>
    <xf numFmtId="0" fontId="39" fillId="7" borderId="14" xfId="5" applyFont="1" applyFill="1" applyBorder="1" applyAlignment="1">
      <alignment vertical="center"/>
    </xf>
    <xf numFmtId="0" fontId="39" fillId="0" borderId="0" xfId="5" applyFont="1" applyAlignment="1">
      <alignment vertical="center"/>
    </xf>
    <xf numFmtId="0" fontId="39" fillId="7" borderId="35" xfId="5" applyFont="1" applyFill="1" applyBorder="1" applyAlignment="1">
      <alignment vertical="center"/>
    </xf>
    <xf numFmtId="0" fontId="39" fillId="7" borderId="36" xfId="5" applyFont="1" applyFill="1" applyBorder="1" applyAlignment="1">
      <alignment vertical="center"/>
    </xf>
    <xf numFmtId="0" fontId="40" fillId="5" borderId="7" xfId="5" applyFont="1" applyFill="1" applyBorder="1"/>
    <xf numFmtId="0" fontId="40" fillId="5" borderId="8" xfId="5" applyFont="1" applyFill="1" applyBorder="1"/>
    <xf numFmtId="0" fontId="23" fillId="3" borderId="0" xfId="5" applyFont="1" applyFill="1" applyAlignment="1">
      <alignment horizontal="left"/>
    </xf>
    <xf numFmtId="0" fontId="32" fillId="3" borderId="0" xfId="5" applyFont="1" applyFill="1" applyAlignment="1">
      <alignment horizontal="left"/>
    </xf>
    <xf numFmtId="0" fontId="43" fillId="4" borderId="7" xfId="5" applyFont="1" applyFill="1" applyBorder="1" applyAlignment="1">
      <alignment vertical="center"/>
    </xf>
    <xf numFmtId="0" fontId="43" fillId="4" borderId="8" xfId="5" applyFont="1" applyFill="1" applyBorder="1" applyAlignment="1">
      <alignment vertical="center"/>
    </xf>
    <xf numFmtId="0" fontId="23" fillId="3" borderId="0" xfId="5" applyFont="1" applyFill="1" applyAlignment="1">
      <alignment horizontal="center"/>
    </xf>
    <xf numFmtId="0" fontId="44" fillId="8" borderId="40" xfId="5" applyFont="1" applyFill="1" applyBorder="1" applyAlignment="1">
      <alignment horizontal="center" vertical="center"/>
    </xf>
    <xf numFmtId="0" fontId="23" fillId="3" borderId="7" xfId="5" applyFont="1" applyFill="1" applyBorder="1" applyAlignment="1">
      <alignment vertical="center"/>
    </xf>
    <xf numFmtId="0" fontId="34" fillId="3" borderId="40" xfId="5" applyFont="1" applyFill="1" applyBorder="1" applyAlignment="1">
      <alignment horizontal="center" vertical="center"/>
    </xf>
    <xf numFmtId="0" fontId="23" fillId="3" borderId="8" xfId="5" applyFont="1" applyFill="1" applyBorder="1" applyAlignment="1">
      <alignment vertical="center"/>
    </xf>
    <xf numFmtId="0" fontId="23" fillId="0" borderId="0" xfId="5" applyFont="1" applyAlignment="1">
      <alignment vertical="center"/>
    </xf>
    <xf numFmtId="0" fontId="48" fillId="6" borderId="45" xfId="5" applyFont="1" applyFill="1" applyBorder="1" applyAlignment="1">
      <alignment horizontal="center" vertical="center"/>
    </xf>
    <xf numFmtId="0" fontId="48" fillId="6" borderId="46" xfId="5" applyFont="1" applyFill="1" applyBorder="1" applyAlignment="1">
      <alignment horizontal="center" vertical="center"/>
    </xf>
    <xf numFmtId="0" fontId="34" fillId="3" borderId="40" xfId="5" applyFont="1" applyFill="1" applyBorder="1" applyAlignment="1">
      <alignment horizontal="center" vertical="top"/>
    </xf>
    <xf numFmtId="0" fontId="49" fillId="6" borderId="40" xfId="5" applyFont="1" applyFill="1" applyBorder="1" applyAlignment="1">
      <alignment horizontal="center" vertical="center"/>
    </xf>
    <xf numFmtId="0" fontId="20" fillId="3" borderId="8" xfId="5" applyFont="1" applyFill="1" applyBorder="1" applyAlignment="1">
      <alignment vertical="center"/>
    </xf>
    <xf numFmtId="0" fontId="50" fillId="3" borderId="0" xfId="5" applyFont="1" applyFill="1" applyAlignment="1">
      <alignment horizontal="center"/>
    </xf>
    <xf numFmtId="0" fontId="20" fillId="3" borderId="0" xfId="5" applyFont="1" applyFill="1" applyAlignment="1">
      <alignment horizontal="center"/>
    </xf>
    <xf numFmtId="165" fontId="23" fillId="3" borderId="0" xfId="5" applyNumberFormat="1" applyFont="1" applyFill="1" applyAlignment="1">
      <alignment horizontal="center"/>
    </xf>
    <xf numFmtId="0" fontId="39" fillId="0" borderId="0" xfId="5" applyFont="1"/>
    <xf numFmtId="0" fontId="23" fillId="0" borderId="0" xfId="5" applyFont="1" applyAlignment="1">
      <alignment horizontal="center"/>
    </xf>
    <xf numFmtId="0" fontId="48" fillId="6" borderId="41" xfId="5" applyFont="1" applyFill="1" applyBorder="1" applyAlignment="1">
      <alignment horizontal="center" vertical="center"/>
    </xf>
    <xf numFmtId="0" fontId="48" fillId="6" borderId="42" xfId="5" applyFont="1" applyFill="1" applyBorder="1" applyAlignment="1">
      <alignment horizontal="center" vertical="center"/>
    </xf>
    <xf numFmtId="0" fontId="42" fillId="3" borderId="0" xfId="5" applyFont="1" applyFill="1" applyAlignment="1">
      <alignment horizontal="left" vertical="center" indent="1"/>
    </xf>
    <xf numFmtId="0" fontId="42" fillId="3" borderId="0" xfId="5" applyFont="1" applyFill="1" applyAlignment="1">
      <alignment vertical="center"/>
    </xf>
    <xf numFmtId="0" fontId="42" fillId="3" borderId="0" xfId="5" applyFont="1" applyFill="1" applyAlignment="1">
      <alignment horizontal="left"/>
    </xf>
    <xf numFmtId="0" fontId="42" fillId="3" borderId="8" xfId="5" applyFont="1" applyFill="1" applyBorder="1"/>
    <xf numFmtId="0" fontId="42" fillId="3" borderId="8" xfId="5" applyFont="1" applyFill="1" applyBorder="1" applyAlignment="1">
      <alignment vertical="center"/>
    </xf>
    <xf numFmtId="0" fontId="39" fillId="4" borderId="0" xfId="5" applyFont="1" applyFill="1" applyAlignment="1">
      <alignment vertical="center"/>
    </xf>
    <xf numFmtId="0" fontId="39" fillId="4" borderId="8" xfId="5" applyFont="1" applyFill="1" applyBorder="1" applyAlignment="1">
      <alignment vertical="center"/>
    </xf>
    <xf numFmtId="0" fontId="0" fillId="4" borderId="35" xfId="0" applyFill="1" applyBorder="1"/>
    <xf numFmtId="0" fontId="0" fillId="4" borderId="36" xfId="0" applyFill="1" applyBorder="1"/>
    <xf numFmtId="0" fontId="1" fillId="2" borderId="0" xfId="0" applyFont="1" applyFill="1" applyProtection="1">
      <protection hidden="1"/>
    </xf>
    <xf numFmtId="0" fontId="1" fillId="2" borderId="0" xfId="0" applyFont="1" applyFill="1" applyAlignment="1" applyProtection="1">
      <alignment vertical="top"/>
      <protection hidden="1"/>
    </xf>
    <xf numFmtId="0" fontId="0" fillId="2" borderId="0" xfId="0" applyFill="1" applyProtection="1">
      <protection hidden="1"/>
    </xf>
    <xf numFmtId="0" fontId="1" fillId="2" borderId="0" xfId="0" applyFont="1" applyFill="1" applyAlignment="1">
      <alignment vertical="center"/>
    </xf>
    <xf numFmtId="0" fontId="23" fillId="3" borderId="0" xfId="0" applyFont="1" applyFill="1" applyProtection="1">
      <protection hidden="1"/>
    </xf>
    <xf numFmtId="0" fontId="39" fillId="3" borderId="37" xfId="5" applyFont="1" applyFill="1" applyBorder="1"/>
    <xf numFmtId="0" fontId="39" fillId="3" borderId="38" xfId="5" applyFont="1" applyFill="1" applyBorder="1"/>
    <xf numFmtId="0" fontId="39" fillId="3" borderId="39" xfId="5" applyFont="1" applyFill="1" applyBorder="1"/>
    <xf numFmtId="0" fontId="1" fillId="2" borderId="0" xfId="0" applyFont="1" applyFill="1" applyAlignment="1" applyProtection="1">
      <alignment horizontal="right"/>
      <protection hidden="1"/>
    </xf>
    <xf numFmtId="0" fontId="23" fillId="2" borderId="0" xfId="0" applyFont="1" applyFill="1" applyAlignment="1" applyProtection="1">
      <alignment horizontal="right"/>
      <protection hidden="1"/>
    </xf>
    <xf numFmtId="0" fontId="2" fillId="0" borderId="1" xfId="0" applyFont="1" applyBorder="1"/>
    <xf numFmtId="0" fontId="1" fillId="0" borderId="1" xfId="0" applyFont="1" applyBorder="1" applyAlignment="1">
      <alignment wrapText="1"/>
    </xf>
    <xf numFmtId="164" fontId="2" fillId="0" borderId="1" xfId="0" applyNumberFormat="1" applyFont="1" applyBorder="1" applyAlignment="1">
      <alignment horizontal="left" vertical="center"/>
    </xf>
    <xf numFmtId="164" fontId="1" fillId="0" borderId="1" xfId="0" applyNumberFormat="1" applyFont="1" applyBorder="1" applyAlignment="1">
      <alignment horizontal="left" vertical="center"/>
    </xf>
    <xf numFmtId="164" fontId="1" fillId="0" borderId="0" xfId="0" applyNumberFormat="1" applyFont="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9" borderId="1" xfId="0" applyFont="1" applyFill="1" applyBorder="1" applyAlignment="1">
      <alignment horizontal="left" vertical="center"/>
    </xf>
    <xf numFmtId="0" fontId="57" fillId="4" borderId="7" xfId="0" applyFont="1" applyFill="1" applyBorder="1" applyAlignment="1" applyProtection="1">
      <alignment horizontal="left" vertical="top"/>
      <protection hidden="1"/>
    </xf>
    <xf numFmtId="0" fontId="58" fillId="4" borderId="8" xfId="0" applyFont="1" applyFill="1" applyBorder="1" applyAlignment="1" applyProtection="1">
      <alignment vertical="center"/>
      <protection hidden="1"/>
    </xf>
    <xf numFmtId="0" fontId="44" fillId="8" borderId="54" xfId="0" applyFont="1" applyFill="1" applyBorder="1" applyAlignment="1" applyProtection="1">
      <alignment horizontal="left" vertical="top"/>
      <protection hidden="1"/>
    </xf>
    <xf numFmtId="0" fontId="44" fillId="8" borderId="54" xfId="0" applyFont="1" applyFill="1" applyBorder="1" applyAlignment="1" applyProtection="1">
      <alignment vertical="top"/>
      <protection hidden="1"/>
    </xf>
    <xf numFmtId="0" fontId="23" fillId="3" borderId="54" xfId="0" applyFont="1" applyFill="1" applyBorder="1" applyAlignment="1" applyProtection="1">
      <alignment vertical="center"/>
      <protection hidden="1"/>
    </xf>
    <xf numFmtId="0" fontId="44" fillId="6" borderId="54" xfId="0" applyFont="1" applyFill="1" applyBorder="1" applyAlignment="1" applyProtection="1">
      <alignment horizontal="left" vertical="center"/>
      <protection hidden="1"/>
    </xf>
    <xf numFmtId="0" fontId="1" fillId="2" borderId="0" xfId="0" applyFont="1" applyFill="1" applyAlignment="1" applyProtection="1">
      <alignment horizontal="left"/>
      <protection hidden="1"/>
    </xf>
    <xf numFmtId="0" fontId="39" fillId="2" borderId="0" xfId="5" applyFont="1" applyFill="1" applyAlignment="1">
      <alignment vertical="center"/>
    </xf>
    <xf numFmtId="0" fontId="23" fillId="2" borderId="0" xfId="5" applyFont="1" applyFill="1"/>
    <xf numFmtId="0" fontId="23" fillId="2" borderId="0" xfId="0" applyFont="1" applyFill="1" applyProtection="1">
      <protection hidden="1"/>
    </xf>
    <xf numFmtId="0" fontId="1" fillId="3" borderId="8" xfId="0" applyFont="1" applyFill="1" applyBorder="1" applyProtection="1">
      <protection hidden="1"/>
    </xf>
    <xf numFmtId="0" fontId="23" fillId="3" borderId="8" xfId="0" applyFont="1" applyFill="1" applyBorder="1" applyProtection="1">
      <protection hidden="1"/>
    </xf>
    <xf numFmtId="0" fontId="52" fillId="3" borderId="7" xfId="0" applyFont="1" applyFill="1" applyBorder="1" applyAlignment="1" applyProtection="1">
      <alignment horizontal="left"/>
      <protection hidden="1"/>
    </xf>
    <xf numFmtId="0" fontId="55" fillId="3" borderId="0" xfId="0" applyFont="1" applyFill="1" applyAlignment="1" applyProtection="1">
      <alignment horizontal="left" vertical="top"/>
      <protection hidden="1"/>
    </xf>
    <xf numFmtId="0" fontId="1" fillId="3" borderId="7" xfId="0" applyFont="1" applyFill="1" applyBorder="1" applyAlignment="1" applyProtection="1">
      <alignment horizontal="left"/>
      <protection hidden="1"/>
    </xf>
    <xf numFmtId="0" fontId="23" fillId="3" borderId="7" xfId="0" applyFont="1" applyFill="1" applyBorder="1" applyAlignment="1" applyProtection="1">
      <alignment horizontal="left" vertical="center"/>
      <protection hidden="1"/>
    </xf>
    <xf numFmtId="0" fontId="23" fillId="3" borderId="7" xfId="0" applyFont="1" applyFill="1" applyBorder="1" applyAlignment="1" applyProtection="1">
      <alignment horizontal="left"/>
      <protection hidden="1"/>
    </xf>
    <xf numFmtId="0" fontId="44" fillId="3" borderId="7" xfId="0" applyFont="1" applyFill="1" applyBorder="1" applyAlignment="1" applyProtection="1">
      <alignment horizontal="left"/>
      <protection hidden="1"/>
    </xf>
    <xf numFmtId="0" fontId="44" fillId="3" borderId="0" xfId="0" applyFont="1" applyFill="1" applyAlignment="1" applyProtection="1">
      <alignment horizontal="left"/>
      <protection hidden="1"/>
    </xf>
    <xf numFmtId="0" fontId="50" fillId="3" borderId="7" xfId="0" applyFont="1" applyFill="1" applyBorder="1" applyAlignment="1" applyProtection="1">
      <alignment horizontal="left" vertical="top"/>
      <protection hidden="1"/>
    </xf>
    <xf numFmtId="0" fontId="20" fillId="3" borderId="7" xfId="0" applyFont="1" applyFill="1" applyBorder="1" applyAlignment="1" applyProtection="1">
      <alignment horizontal="left"/>
      <protection hidden="1"/>
    </xf>
    <xf numFmtId="0" fontId="20" fillId="3" borderId="0" xfId="0" applyFont="1" applyFill="1" applyAlignment="1" applyProtection="1">
      <alignment horizontal="left"/>
      <protection hidden="1"/>
    </xf>
    <xf numFmtId="0" fontId="1" fillId="3" borderId="7" xfId="0" applyFont="1" applyFill="1" applyBorder="1" applyProtection="1">
      <protection hidden="1"/>
    </xf>
    <xf numFmtId="0" fontId="23" fillId="3" borderId="7" xfId="0" applyFont="1" applyFill="1" applyBorder="1" applyProtection="1">
      <protection hidden="1"/>
    </xf>
    <xf numFmtId="0" fontId="1" fillId="3" borderId="9" xfId="0" applyFont="1" applyFill="1" applyBorder="1" applyProtection="1">
      <protection hidden="1"/>
    </xf>
    <xf numFmtId="0" fontId="1" fillId="3" borderId="10" xfId="0" applyFont="1" applyFill="1" applyBorder="1" applyProtection="1">
      <protection hidden="1"/>
    </xf>
    <xf numFmtId="0" fontId="1" fillId="3" borderId="11" xfId="0" applyFont="1" applyFill="1" applyBorder="1" applyProtection="1">
      <protection hidden="1"/>
    </xf>
    <xf numFmtId="0" fontId="61" fillId="8" borderId="69" xfId="0" applyFont="1" applyFill="1" applyBorder="1" applyProtection="1">
      <protection hidden="1"/>
    </xf>
    <xf numFmtId="0" fontId="61" fillId="8" borderId="54" xfId="0" applyFont="1" applyFill="1" applyBorder="1" applyProtection="1">
      <protection hidden="1"/>
    </xf>
    <xf numFmtId="0" fontId="39" fillId="3" borderId="69" xfId="0" applyFont="1" applyFill="1" applyBorder="1" applyAlignment="1" applyProtection="1">
      <alignment horizontal="left" vertical="center"/>
      <protection locked="0" hidden="1"/>
    </xf>
    <xf numFmtId="0" fontId="39" fillId="3" borderId="69" xfId="0" applyFont="1" applyFill="1" applyBorder="1" applyAlignment="1" applyProtection="1">
      <alignment horizontal="left" vertical="center"/>
      <protection hidden="1"/>
    </xf>
    <xf numFmtId="0" fontId="39" fillId="3" borderId="54" xfId="0" applyFont="1" applyFill="1" applyBorder="1" applyAlignment="1" applyProtection="1">
      <alignment horizontal="left" vertical="center"/>
      <protection hidden="1"/>
    </xf>
    <xf numFmtId="0" fontId="23" fillId="2" borderId="0" xfId="0" applyFont="1" applyFill="1" applyAlignment="1">
      <alignment vertical="center"/>
    </xf>
    <xf numFmtId="0" fontId="23" fillId="3" borderId="0" xfId="0" applyFont="1" applyFill="1" applyAlignment="1">
      <alignment vertical="center"/>
    </xf>
    <xf numFmtId="0" fontId="23" fillId="2" borderId="0" xfId="0" applyFont="1" applyFill="1" applyAlignment="1">
      <alignment vertical="top"/>
    </xf>
    <xf numFmtId="0" fontId="23" fillId="3" borderId="0" xfId="0" applyFont="1" applyFill="1" applyAlignment="1">
      <alignment vertical="top"/>
    </xf>
    <xf numFmtId="0" fontId="34" fillId="2" borderId="0" xfId="0" applyFont="1" applyFill="1"/>
    <xf numFmtId="0" fontId="34" fillId="2" borderId="0" xfId="0" applyFont="1" applyFill="1" applyAlignment="1">
      <alignment vertical="center"/>
    </xf>
    <xf numFmtId="0" fontId="6" fillId="2" borderId="0" xfId="0" applyFont="1" applyFill="1" applyAlignment="1">
      <alignment vertical="center"/>
    </xf>
    <xf numFmtId="0" fontId="23" fillId="2" borderId="54" xfId="0" applyFont="1" applyFill="1" applyBorder="1" applyAlignment="1">
      <alignment vertical="center"/>
    </xf>
    <xf numFmtId="0" fontId="44" fillId="8" borderId="59" xfId="0" applyFont="1" applyFill="1" applyBorder="1" applyAlignment="1" applyProtection="1">
      <alignment horizontal="left" vertical="top"/>
      <protection hidden="1"/>
    </xf>
    <xf numFmtId="0" fontId="39" fillId="3" borderId="8" xfId="5" applyFont="1" applyFill="1" applyBorder="1"/>
    <xf numFmtId="0" fontId="39" fillId="3" borderId="7" xfId="5" applyFont="1" applyFill="1" applyBorder="1"/>
    <xf numFmtId="0" fontId="41" fillId="5" borderId="7" xfId="5" applyFont="1" applyFill="1" applyBorder="1" applyAlignment="1">
      <alignment vertical="center"/>
    </xf>
    <xf numFmtId="0" fontId="23" fillId="3" borderId="7" xfId="0" applyFont="1" applyFill="1" applyBorder="1" applyAlignment="1">
      <alignment vertical="center"/>
    </xf>
    <xf numFmtId="0" fontId="23" fillId="3" borderId="8" xfId="0" applyFont="1" applyFill="1" applyBorder="1" applyAlignment="1">
      <alignment vertical="center"/>
    </xf>
    <xf numFmtId="0" fontId="23" fillId="10" borderId="7" xfId="0" applyFont="1" applyFill="1" applyBorder="1" applyAlignment="1">
      <alignment vertical="center"/>
    </xf>
    <xf numFmtId="0" fontId="23" fillId="3" borderId="7" xfId="0" applyFont="1" applyFill="1" applyBorder="1" applyAlignment="1">
      <alignment vertical="top"/>
    </xf>
    <xf numFmtId="0" fontId="23" fillId="3" borderId="8" xfId="0" applyFont="1" applyFill="1" applyBorder="1" applyAlignment="1">
      <alignment vertical="top"/>
    </xf>
    <xf numFmtId="0" fontId="23" fillId="3" borderId="9" xfId="0" applyFont="1" applyFill="1" applyBorder="1" applyAlignment="1">
      <alignment vertical="center"/>
    </xf>
    <xf numFmtId="0" fontId="23" fillId="3" borderId="11" xfId="0" applyFont="1" applyFill="1" applyBorder="1" applyAlignment="1">
      <alignment vertical="center"/>
    </xf>
    <xf numFmtId="0" fontId="41" fillId="5" borderId="8" xfId="5" applyFont="1" applyFill="1" applyBorder="1" applyAlignment="1">
      <alignment vertical="center"/>
    </xf>
    <xf numFmtId="0" fontId="34" fillId="3" borderId="0" xfId="0" applyFont="1" applyFill="1" applyAlignment="1">
      <alignment vertical="top"/>
    </xf>
    <xf numFmtId="0" fontId="34" fillId="3" borderId="0" xfId="0" applyFont="1" applyFill="1" applyAlignment="1">
      <alignment vertical="center"/>
    </xf>
    <xf numFmtId="0" fontId="42" fillId="3" borderId="7" xfId="0" applyFont="1" applyFill="1" applyBorder="1" applyAlignment="1">
      <alignment horizontal="left" vertical="top"/>
    </xf>
    <xf numFmtId="0" fontId="42" fillId="3" borderId="0" xfId="0" applyFont="1" applyFill="1" applyAlignment="1">
      <alignment horizontal="left" vertical="top"/>
    </xf>
    <xf numFmtId="0" fontId="23" fillId="3" borderId="0" xfId="0" applyFont="1" applyFill="1" applyAlignment="1">
      <alignment vertical="top" wrapText="1"/>
    </xf>
    <xf numFmtId="0" fontId="42" fillId="3" borderId="7" xfId="0" applyFont="1" applyFill="1" applyBorder="1" applyAlignment="1">
      <alignment vertical="center"/>
    </xf>
    <xf numFmtId="0" fontId="34" fillId="3" borderId="0" xfId="0" applyFont="1" applyFill="1"/>
    <xf numFmtId="0" fontId="62" fillId="3" borderId="0" xfId="0" applyFont="1" applyFill="1" applyAlignment="1">
      <alignment vertical="center"/>
    </xf>
    <xf numFmtId="0" fontId="1" fillId="0" borderId="0" xfId="0" applyFont="1" applyAlignment="1">
      <alignment vertical="center"/>
    </xf>
    <xf numFmtId="0" fontId="23" fillId="0" borderId="0" xfId="0" applyFont="1" applyAlignment="1">
      <alignment vertical="center"/>
    </xf>
    <xf numFmtId="0" fontId="23" fillId="0" borderId="0" xfId="0" applyFont="1" applyAlignment="1">
      <alignment vertical="top"/>
    </xf>
    <xf numFmtId="0" fontId="63" fillId="0" borderId="0" xfId="5" applyFont="1" applyAlignment="1">
      <alignment vertical="center"/>
    </xf>
    <xf numFmtId="0" fontId="0" fillId="0" borderId="0" xfId="0" applyProtection="1">
      <protection hidden="1"/>
    </xf>
    <xf numFmtId="0" fontId="1" fillId="0" borderId="0" xfId="0" applyFont="1" applyProtection="1">
      <protection hidden="1"/>
    </xf>
    <xf numFmtId="0" fontId="6" fillId="0" borderId="0" xfId="0" applyFont="1" applyProtection="1">
      <protection hidden="1"/>
    </xf>
    <xf numFmtId="0" fontId="13" fillId="0" borderId="0" xfId="0" applyFont="1" applyProtection="1">
      <protection hidden="1"/>
    </xf>
    <xf numFmtId="0" fontId="41" fillId="5" borderId="0" xfId="5" applyFont="1" applyFill="1" applyAlignment="1">
      <alignment horizontal="left" vertical="center"/>
    </xf>
    <xf numFmtId="0" fontId="55" fillId="3" borderId="0" xfId="0" applyFont="1" applyFill="1" applyAlignment="1" applyProtection="1">
      <alignment horizontal="left" vertical="top" indent="6"/>
      <protection hidden="1"/>
    </xf>
    <xf numFmtId="0" fontId="63" fillId="5" borderId="0" xfId="5" applyFont="1" applyFill="1" applyAlignment="1">
      <alignment horizontal="left" vertical="center"/>
    </xf>
    <xf numFmtId="0" fontId="55" fillId="3" borderId="0" xfId="0" applyFont="1" applyFill="1" applyAlignment="1" applyProtection="1">
      <alignment horizontal="left" vertical="top" wrapText="1" indent="6"/>
      <protection hidden="1"/>
    </xf>
    <xf numFmtId="0" fontId="1" fillId="3" borderId="7"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39" fillId="3" borderId="12" xfId="5" applyFont="1" applyFill="1" applyBorder="1"/>
    <xf numFmtId="0" fontId="39" fillId="3" borderId="14" xfId="5" applyFont="1" applyFill="1" applyBorder="1"/>
    <xf numFmtId="0" fontId="63" fillId="5" borderId="7" xfId="5" applyFont="1" applyFill="1" applyBorder="1" applyAlignment="1">
      <alignment vertical="center"/>
    </xf>
    <xf numFmtId="0" fontId="0" fillId="3" borderId="7" xfId="0" applyFill="1" applyBorder="1" applyProtection="1">
      <protection hidden="1"/>
    </xf>
    <xf numFmtId="0" fontId="0" fillId="3" borderId="8" xfId="0" applyFill="1" applyBorder="1" applyProtection="1">
      <protection hidden="1"/>
    </xf>
    <xf numFmtId="0" fontId="40" fillId="5" borderId="70" xfId="5" applyFont="1" applyFill="1" applyBorder="1"/>
    <xf numFmtId="0" fontId="3" fillId="3" borderId="7" xfId="0" applyFont="1" applyFill="1" applyBorder="1" applyAlignment="1" applyProtection="1">
      <alignment horizontal="left" vertical="top"/>
      <protection hidden="1"/>
    </xf>
    <xf numFmtId="0" fontId="1" fillId="3" borderId="7" xfId="0" applyFont="1" applyFill="1" applyBorder="1" applyAlignment="1" applyProtection="1">
      <alignment vertical="center"/>
      <protection hidden="1"/>
    </xf>
    <xf numFmtId="0" fontId="1" fillId="3" borderId="0" xfId="0" applyFont="1" applyFill="1" applyAlignment="1" applyProtection="1">
      <alignment horizontal="left" vertical="top"/>
      <protection hidden="1"/>
    </xf>
    <xf numFmtId="0" fontId="39" fillId="3" borderId="0" xfId="0" applyFont="1" applyFill="1" applyAlignment="1" applyProtection="1">
      <alignment horizontal="left" vertical="top" wrapText="1"/>
      <protection hidden="1"/>
    </xf>
    <xf numFmtId="0" fontId="1" fillId="3" borderId="7" xfId="0" applyFont="1" applyFill="1" applyBorder="1" applyAlignment="1" applyProtection="1">
      <alignment horizontal="left" vertical="top" wrapText="1"/>
      <protection hidden="1"/>
    </xf>
    <xf numFmtId="0" fontId="1" fillId="3" borderId="7" xfId="0" applyFont="1" applyFill="1" applyBorder="1" applyAlignment="1" applyProtection="1">
      <alignment vertical="top" wrapText="1"/>
      <protection hidden="1"/>
    </xf>
    <xf numFmtId="0" fontId="70" fillId="3" borderId="0" xfId="0" applyFont="1" applyFill="1" applyProtection="1">
      <protection hidden="1"/>
    </xf>
    <xf numFmtId="0" fontId="59" fillId="3" borderId="0" xfId="1" applyFont="1" applyFill="1" applyBorder="1" applyProtection="1">
      <protection hidden="1"/>
    </xf>
    <xf numFmtId="0" fontId="44" fillId="8" borderId="56" xfId="0" applyFont="1" applyFill="1" applyBorder="1" applyAlignment="1" applyProtection="1">
      <alignment horizontal="center" vertical="top"/>
      <protection hidden="1"/>
    </xf>
    <xf numFmtId="0" fontId="74" fillId="3" borderId="57" xfId="0" applyFont="1" applyFill="1" applyBorder="1" applyAlignment="1" applyProtection="1">
      <alignment horizontal="right" vertical="center"/>
      <protection hidden="1"/>
    </xf>
    <xf numFmtId="0" fontId="1" fillId="3" borderId="58" xfId="0" applyFont="1" applyFill="1" applyBorder="1" applyProtection="1">
      <protection hidden="1"/>
    </xf>
    <xf numFmtId="0" fontId="1" fillId="3" borderId="67" xfId="0" applyFont="1" applyFill="1" applyBorder="1" applyProtection="1">
      <protection hidden="1"/>
    </xf>
    <xf numFmtId="0" fontId="7" fillId="3" borderId="7" xfId="0" applyFont="1" applyFill="1" applyBorder="1" applyAlignment="1" applyProtection="1">
      <alignment vertical="top"/>
      <protection hidden="1"/>
    </xf>
    <xf numFmtId="0" fontId="4" fillId="3"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2" fillId="3" borderId="0" xfId="0" applyFont="1" applyFill="1" applyAlignment="1" applyProtection="1">
      <alignment horizontal="left" vertical="center"/>
      <protection hidden="1"/>
    </xf>
    <xf numFmtId="0" fontId="5" fillId="3" borderId="0" xfId="0" applyFont="1" applyFill="1" applyAlignment="1" applyProtection="1">
      <alignment horizontal="left" vertical="center"/>
      <protection hidden="1"/>
    </xf>
    <xf numFmtId="0" fontId="54" fillId="3" borderId="0" xfId="0" applyFont="1" applyFill="1" applyProtection="1">
      <protection hidden="1"/>
    </xf>
    <xf numFmtId="0" fontId="12" fillId="3" borderId="7" xfId="0" applyFont="1" applyFill="1" applyBorder="1" applyAlignment="1" applyProtection="1">
      <alignment vertical="top" wrapText="1"/>
      <protection hidden="1"/>
    </xf>
    <xf numFmtId="0" fontId="12" fillId="3" borderId="7" xfId="0" applyFont="1" applyFill="1" applyBorder="1" applyAlignment="1" applyProtection="1">
      <alignment horizontal="left" vertical="top"/>
      <protection hidden="1"/>
    </xf>
    <xf numFmtId="0" fontId="10" fillId="3" borderId="0" xfId="0" applyFont="1" applyFill="1" applyAlignment="1" applyProtection="1">
      <alignment horizontal="left" vertical="top"/>
      <protection hidden="1"/>
    </xf>
    <xf numFmtId="0" fontId="1" fillId="3" borderId="71" xfId="0" applyFont="1" applyFill="1" applyBorder="1" applyProtection="1">
      <protection hidden="1"/>
    </xf>
    <xf numFmtId="0" fontId="6" fillId="10" borderId="7" xfId="0" applyFont="1" applyFill="1" applyBorder="1" applyAlignment="1" applyProtection="1">
      <alignment horizontal="left"/>
      <protection hidden="1"/>
    </xf>
    <xf numFmtId="0" fontId="6" fillId="10" borderId="7" xfId="0" applyFont="1" applyFill="1" applyBorder="1" applyAlignment="1" applyProtection="1">
      <alignment horizontal="left" vertical="center" wrapText="1"/>
      <protection hidden="1"/>
    </xf>
    <xf numFmtId="0" fontId="74" fillId="3" borderId="73" xfId="0" applyFont="1" applyFill="1" applyBorder="1" applyProtection="1">
      <protection hidden="1"/>
    </xf>
    <xf numFmtId="0" fontId="74" fillId="3" borderId="74" xfId="0" applyFont="1" applyFill="1" applyBorder="1" applyProtection="1">
      <protection hidden="1"/>
    </xf>
    <xf numFmtId="0" fontId="59" fillId="3" borderId="75" xfId="0" applyFont="1" applyFill="1" applyBorder="1" applyProtection="1">
      <protection hidden="1"/>
    </xf>
    <xf numFmtId="0" fontId="74" fillId="3" borderId="72" xfId="0" applyFont="1" applyFill="1" applyBorder="1" applyProtection="1">
      <protection hidden="1"/>
    </xf>
    <xf numFmtId="0" fontId="1" fillId="0" borderId="0" xfId="0" applyFont="1" applyAlignment="1" applyProtection="1">
      <alignment vertical="top"/>
      <protection hidden="1"/>
    </xf>
    <xf numFmtId="0" fontId="6" fillId="0" borderId="0" xfId="0" applyFont="1" applyAlignment="1" applyProtection="1">
      <alignment vertical="top"/>
      <protection hidden="1"/>
    </xf>
    <xf numFmtId="0" fontId="23" fillId="2" borderId="0" xfId="0" applyFont="1" applyFill="1" applyAlignment="1" applyProtection="1">
      <alignment vertical="top"/>
      <protection hidden="1"/>
    </xf>
    <xf numFmtId="0" fontId="23" fillId="3" borderId="0" xfId="0" applyFont="1" applyFill="1" applyAlignment="1" applyProtection="1">
      <alignment vertical="top"/>
      <protection hidden="1"/>
    </xf>
    <xf numFmtId="0" fontId="23" fillId="0" borderId="0" xfId="0" applyFont="1" applyAlignment="1" applyProtection="1">
      <alignment vertical="top"/>
      <protection hidden="1"/>
    </xf>
    <xf numFmtId="0" fontId="23" fillId="3" borderId="58" xfId="0" applyFont="1" applyFill="1" applyBorder="1" applyAlignment="1" applyProtection="1">
      <alignment vertical="top"/>
      <protection hidden="1"/>
    </xf>
    <xf numFmtId="0" fontId="34" fillId="3" borderId="0" xfId="0" applyFont="1" applyFill="1" applyAlignment="1" applyProtection="1">
      <alignment vertical="top"/>
      <protection hidden="1"/>
    </xf>
    <xf numFmtId="0" fontId="23" fillId="3" borderId="67" xfId="0" applyFont="1" applyFill="1" applyBorder="1" applyAlignment="1" applyProtection="1">
      <alignment vertical="top"/>
      <protection hidden="1"/>
    </xf>
    <xf numFmtId="0" fontId="39" fillId="3" borderId="58" xfId="0" applyFont="1" applyFill="1" applyBorder="1" applyAlignment="1" applyProtection="1">
      <alignment horizontal="left" vertical="top" wrapText="1"/>
      <protection hidden="1"/>
    </xf>
    <xf numFmtId="0" fontId="39" fillId="3" borderId="67" xfId="0" applyFont="1" applyFill="1" applyBorder="1" applyAlignment="1" applyProtection="1">
      <alignment horizontal="left" vertical="top" wrapText="1"/>
      <protection hidden="1"/>
    </xf>
    <xf numFmtId="0" fontId="23" fillId="3" borderId="7" xfId="0" applyFont="1" applyFill="1" applyBorder="1" applyAlignment="1" applyProtection="1">
      <alignment vertical="top"/>
      <protection hidden="1"/>
    </xf>
    <xf numFmtId="0" fontId="23" fillId="3" borderId="8" xfId="0" applyFont="1" applyFill="1" applyBorder="1" applyAlignment="1" applyProtection="1">
      <alignment vertical="top"/>
      <protection hidden="1"/>
    </xf>
    <xf numFmtId="0" fontId="23" fillId="3" borderId="7" xfId="0" applyFont="1" applyFill="1" applyBorder="1" applyAlignment="1" applyProtection="1">
      <alignment horizontal="left" vertical="top"/>
      <protection hidden="1"/>
    </xf>
    <xf numFmtId="0" fontId="1" fillId="3" borderId="7" xfId="0" applyFont="1" applyFill="1" applyBorder="1" applyAlignment="1" applyProtection="1">
      <alignment vertical="top"/>
      <protection hidden="1"/>
    </xf>
    <xf numFmtId="0" fontId="1" fillId="3" borderId="8" xfId="0" applyFont="1" applyFill="1" applyBorder="1" applyAlignment="1" applyProtection="1">
      <alignment vertical="top"/>
      <protection hidden="1"/>
    </xf>
    <xf numFmtId="0" fontId="2" fillId="3" borderId="0" xfId="0" applyFont="1" applyFill="1" applyAlignment="1" applyProtection="1">
      <alignment vertical="center" wrapText="1"/>
      <protection hidden="1"/>
    </xf>
    <xf numFmtId="0" fontId="70" fillId="2" borderId="0" xfId="0" applyFont="1" applyFill="1" applyProtection="1">
      <protection hidden="1"/>
    </xf>
    <xf numFmtId="0" fontId="70" fillId="0" borderId="0" xfId="0" applyFont="1" applyProtection="1">
      <protection hidden="1"/>
    </xf>
    <xf numFmtId="0" fontId="78" fillId="2" borderId="76" xfId="0" applyFont="1" applyFill="1" applyBorder="1" applyAlignment="1" applyProtection="1">
      <alignment horizontal="left" vertical="top"/>
      <protection hidden="1"/>
    </xf>
    <xf numFmtId="0" fontId="17" fillId="2" borderId="78" xfId="0" applyFont="1" applyFill="1" applyBorder="1" applyAlignment="1" applyProtection="1">
      <alignment vertical="center"/>
      <protection hidden="1"/>
    </xf>
    <xf numFmtId="0" fontId="1" fillId="10" borderId="7" xfId="0" applyFont="1" applyFill="1" applyBorder="1" applyAlignment="1" applyProtection="1">
      <alignment vertical="top"/>
      <protection hidden="1"/>
    </xf>
    <xf numFmtId="0" fontId="1" fillId="3" borderId="9" xfId="0" applyFont="1" applyFill="1" applyBorder="1" applyAlignment="1" applyProtection="1">
      <alignment vertical="top"/>
      <protection hidden="1"/>
    </xf>
    <xf numFmtId="0" fontId="1" fillId="3" borderId="11" xfId="0" applyFont="1" applyFill="1" applyBorder="1" applyAlignment="1" applyProtection="1">
      <alignment vertical="top"/>
      <protection hidden="1"/>
    </xf>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1" fillId="3" borderId="7" xfId="0" applyFont="1" applyFill="1" applyBorder="1" applyAlignment="1" applyProtection="1">
      <alignment vertical="center" wrapText="1"/>
      <protection hidden="1"/>
    </xf>
    <xf numFmtId="0" fontId="1" fillId="3" borderId="0" xfId="0" applyFont="1" applyFill="1" applyAlignment="1" applyProtection="1">
      <alignment horizontal="center" vertical="center" wrapText="1"/>
      <protection hidden="1"/>
    </xf>
    <xf numFmtId="0" fontId="1" fillId="3" borderId="0" xfId="0" applyFont="1" applyFill="1" applyAlignment="1" applyProtection="1">
      <alignment horizontal="right" vertical="top" wrapText="1"/>
      <protection hidden="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5" fillId="3"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1" fillId="3" borderId="0" xfId="0" applyFont="1" applyFill="1" applyAlignment="1" applyProtection="1">
      <alignment vertical="center" wrapText="1"/>
      <protection locked="0" hidden="1"/>
    </xf>
    <xf numFmtId="0" fontId="12" fillId="3" borderId="7" xfId="0" applyFont="1" applyFill="1" applyBorder="1" applyProtection="1">
      <protection hidden="1"/>
    </xf>
    <xf numFmtId="0" fontId="70" fillId="3" borderId="7" xfId="0" applyFont="1" applyFill="1" applyBorder="1" applyProtection="1">
      <protection hidden="1"/>
    </xf>
    <xf numFmtId="0" fontId="70" fillId="3" borderId="8" xfId="0" applyFont="1" applyFill="1" applyBorder="1" applyProtection="1">
      <protection hidden="1"/>
    </xf>
    <xf numFmtId="0" fontId="39" fillId="3" borderId="38" xfId="5" applyFont="1" applyFill="1" applyBorder="1" applyAlignment="1">
      <alignment horizontal="center"/>
    </xf>
    <xf numFmtId="0" fontId="59" fillId="3" borderId="0" xfId="1" applyFont="1" applyFill="1" applyBorder="1" applyAlignment="1" applyProtection="1">
      <alignment horizontal="left"/>
      <protection hidden="1"/>
    </xf>
    <xf numFmtId="0" fontId="74" fillId="3" borderId="0" xfId="0" applyFont="1" applyFill="1" applyAlignment="1" applyProtection="1">
      <alignment horizontal="right" vertical="center"/>
      <protection hidden="1"/>
    </xf>
    <xf numFmtId="0" fontId="65" fillId="3" borderId="0" xfId="0" applyFont="1" applyFill="1" applyAlignment="1" applyProtection="1">
      <alignment horizontal="center" vertical="center" wrapText="1"/>
      <protection hidden="1"/>
    </xf>
    <xf numFmtId="0" fontId="12" fillId="3" borderId="58" xfId="0" applyFont="1" applyFill="1" applyBorder="1" applyAlignment="1" applyProtection="1">
      <alignment vertical="top" wrapText="1"/>
      <protection hidden="1"/>
    </xf>
    <xf numFmtId="0" fontId="12" fillId="3" borderId="0" xfId="0" applyFont="1" applyFill="1" applyAlignment="1" applyProtection="1">
      <alignment vertical="top" wrapText="1"/>
      <protection hidden="1"/>
    </xf>
    <xf numFmtId="0" fontId="23" fillId="10" borderId="8" xfId="0" applyFont="1" applyFill="1" applyBorder="1" applyAlignment="1">
      <alignment vertical="center"/>
    </xf>
    <xf numFmtId="0" fontId="1" fillId="10" borderId="8" xfId="0" applyFont="1" applyFill="1" applyBorder="1" applyAlignment="1" applyProtection="1">
      <alignment vertical="top"/>
      <protection hidden="1"/>
    </xf>
    <xf numFmtId="0" fontId="39" fillId="3" borderId="0" xfId="5" applyFont="1" applyFill="1" applyAlignment="1">
      <alignment horizontal="left"/>
    </xf>
    <xf numFmtId="0" fontId="40" fillId="5" borderId="8" xfId="5" applyFont="1" applyFill="1" applyBorder="1" applyAlignment="1">
      <alignment horizontal="left"/>
    </xf>
    <xf numFmtId="0" fontId="23" fillId="3" borderId="0" xfId="0" applyFont="1" applyFill="1" applyAlignment="1">
      <alignment horizontal="left" vertical="center"/>
    </xf>
    <xf numFmtId="0" fontId="23" fillId="10" borderId="0" xfId="0" applyFont="1" applyFill="1" applyAlignment="1" applyProtection="1">
      <alignment horizontal="left" vertical="center"/>
      <protection locked="0"/>
    </xf>
    <xf numFmtId="0" fontId="74" fillId="3" borderId="3" xfId="0" applyFont="1" applyFill="1" applyBorder="1" applyAlignment="1" applyProtection="1">
      <alignment horizontal="left"/>
      <protection hidden="1"/>
    </xf>
    <xf numFmtId="0" fontId="59" fillId="3" borderId="4" xfId="0" applyFont="1" applyFill="1" applyBorder="1" applyAlignment="1" applyProtection="1">
      <alignment horizontal="left"/>
      <protection hidden="1"/>
    </xf>
    <xf numFmtId="0" fontId="59" fillId="3" borderId="1" xfId="0" applyFont="1" applyFill="1" applyBorder="1" applyAlignment="1" applyProtection="1">
      <alignment horizontal="left"/>
      <protection hidden="1"/>
    </xf>
    <xf numFmtId="0" fontId="59" fillId="3" borderId="1" xfId="0" quotePrefix="1" applyFont="1" applyFill="1" applyBorder="1" applyAlignment="1" applyProtection="1">
      <alignment horizontal="left"/>
      <protection hidden="1"/>
    </xf>
    <xf numFmtId="0" fontId="1" fillId="0" borderId="0" xfId="0" applyFont="1" applyAlignment="1" applyProtection="1">
      <alignment horizontal="left"/>
      <protection hidden="1"/>
    </xf>
    <xf numFmtId="0" fontId="6" fillId="10" borderId="0" xfId="0" applyFont="1" applyFill="1" applyAlignment="1" applyProtection="1">
      <alignment horizontal="left"/>
      <protection hidden="1"/>
    </xf>
    <xf numFmtId="0" fontId="6" fillId="10" borderId="0" xfId="0" applyFont="1" applyFill="1" applyAlignment="1" applyProtection="1">
      <alignment horizontal="left" vertical="center" wrapText="1"/>
      <protection hidden="1"/>
    </xf>
    <xf numFmtId="0" fontId="74" fillId="3" borderId="79" xfId="0" applyFont="1" applyFill="1" applyBorder="1" applyProtection="1">
      <protection hidden="1"/>
    </xf>
    <xf numFmtId="0" fontId="74" fillId="3" borderId="0" xfId="0" applyFont="1" applyFill="1" applyAlignment="1" applyProtection="1">
      <alignment horizontal="left"/>
      <protection hidden="1"/>
    </xf>
    <xf numFmtId="0" fontId="59" fillId="3" borderId="82" xfId="0" applyFont="1" applyFill="1" applyBorder="1" applyProtection="1">
      <protection hidden="1"/>
    </xf>
    <xf numFmtId="0" fontId="1" fillId="10" borderId="8" xfId="0" applyFont="1" applyFill="1" applyBorder="1" applyProtection="1">
      <protection hidden="1"/>
    </xf>
    <xf numFmtId="0" fontId="39" fillId="3" borderId="13" xfId="5" applyFont="1" applyFill="1" applyBorder="1" applyAlignment="1">
      <alignment horizontal="left"/>
    </xf>
    <xf numFmtId="0" fontId="0" fillId="3" borderId="0" xfId="0" applyFill="1" applyAlignment="1" applyProtection="1">
      <alignment horizontal="left"/>
      <protection hidden="1"/>
    </xf>
    <xf numFmtId="0" fontId="1" fillId="3" borderId="10" xfId="0" applyFont="1" applyFill="1" applyBorder="1" applyAlignment="1" applyProtection="1">
      <alignment horizontal="left"/>
      <protection hidden="1"/>
    </xf>
    <xf numFmtId="0" fontId="0" fillId="0" borderId="0" xfId="0" applyAlignment="1" applyProtection="1">
      <alignment horizontal="left"/>
      <protection hidden="1"/>
    </xf>
    <xf numFmtId="0" fontId="23" fillId="3" borderId="0" xfId="0" applyFont="1" applyFill="1" applyAlignment="1">
      <alignment horizontal="left" vertical="top"/>
    </xf>
    <xf numFmtId="0" fontId="23" fillId="3" borderId="10" xfId="0" applyFont="1" applyFill="1" applyBorder="1" applyAlignment="1">
      <alignment horizontal="left" vertical="center"/>
    </xf>
    <xf numFmtId="0" fontId="23"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23" fillId="3" borderId="0" xfId="0" applyFont="1" applyFill="1" applyAlignment="1" applyProtection="1">
      <alignment horizontal="left"/>
      <protection hidden="1"/>
    </xf>
    <xf numFmtId="0" fontId="23" fillId="3" borderId="0" xfId="0" applyFont="1" applyFill="1" applyAlignment="1" applyProtection="1">
      <alignment horizontal="left" vertical="top"/>
      <protection hidden="1"/>
    </xf>
    <xf numFmtId="0" fontId="23" fillId="10" borderId="0" xfId="0" applyFont="1" applyFill="1" applyAlignment="1" applyProtection="1">
      <alignment horizontal="left" vertical="top"/>
      <protection hidden="1"/>
    </xf>
    <xf numFmtId="0" fontId="23" fillId="3" borderId="10" xfId="0" applyFont="1" applyFill="1" applyBorder="1" applyAlignment="1" applyProtection="1">
      <alignment horizontal="left" vertical="top"/>
      <protection hidden="1"/>
    </xf>
    <xf numFmtId="0" fontId="23" fillId="0" borderId="0" xfId="0" applyFont="1" applyAlignment="1" applyProtection="1">
      <alignment horizontal="left" vertical="top"/>
      <protection hidden="1"/>
    </xf>
    <xf numFmtId="0" fontId="70" fillId="3" borderId="0" xfId="0" applyFont="1" applyFill="1" applyAlignment="1" applyProtection="1">
      <alignment horizontal="left"/>
      <protection hidden="1"/>
    </xf>
    <xf numFmtId="0" fontId="74" fillId="3" borderId="54" xfId="0" applyFont="1" applyFill="1" applyBorder="1" applyAlignment="1" applyProtection="1">
      <alignment horizontal="center" vertical="center" wrapText="1"/>
      <protection hidden="1"/>
    </xf>
    <xf numFmtId="0" fontId="1" fillId="3" borderId="64" xfId="0" applyFont="1" applyFill="1" applyBorder="1" applyProtection="1">
      <protection hidden="1"/>
    </xf>
    <xf numFmtId="0" fontId="1" fillId="3" borderId="65" xfId="0" applyFont="1" applyFill="1" applyBorder="1" applyProtection="1">
      <protection hidden="1"/>
    </xf>
    <xf numFmtId="0" fontId="59" fillId="3" borderId="63" xfId="1" applyFont="1" applyFill="1" applyBorder="1" applyProtection="1">
      <protection hidden="1"/>
    </xf>
    <xf numFmtId="0" fontId="6" fillId="3" borderId="64" xfId="0" applyFont="1" applyFill="1" applyBorder="1" applyProtection="1">
      <protection hidden="1"/>
    </xf>
    <xf numFmtId="0" fontId="1" fillId="3" borderId="84" xfId="0" applyFont="1" applyFill="1" applyBorder="1" applyProtection="1">
      <protection hidden="1"/>
    </xf>
    <xf numFmtId="0" fontId="1" fillId="3" borderId="85" xfId="0" applyFont="1" applyFill="1" applyBorder="1" applyProtection="1">
      <protection hidden="1"/>
    </xf>
    <xf numFmtId="0" fontId="1" fillId="3" borderId="86" xfId="0" applyFont="1" applyFill="1" applyBorder="1" applyProtection="1">
      <protection hidden="1"/>
    </xf>
    <xf numFmtId="0" fontId="1" fillId="2" borderId="0" xfId="0" applyFont="1" applyFill="1" applyAlignment="1" applyProtection="1">
      <alignment horizontal="left" vertical="top" indent="7"/>
      <protection hidden="1"/>
    </xf>
    <xf numFmtId="0" fontId="42" fillId="3" borderId="7" xfId="0" applyFont="1" applyFill="1" applyBorder="1" applyAlignment="1">
      <alignment horizontal="left" vertical="top" indent="7"/>
    </xf>
    <xf numFmtId="0" fontId="23" fillId="3" borderId="8" xfId="0" applyFont="1" applyFill="1" applyBorder="1" applyAlignment="1">
      <alignment horizontal="left" vertical="top" indent="7"/>
    </xf>
    <xf numFmtId="0" fontId="1" fillId="0" borderId="0" xfId="0" applyFont="1" applyAlignment="1" applyProtection="1">
      <alignment horizontal="left" vertical="top" indent="7"/>
      <protection hidden="1"/>
    </xf>
    <xf numFmtId="0" fontId="1" fillId="3" borderId="7" xfId="0" applyFont="1" applyFill="1" applyBorder="1" applyAlignment="1" applyProtection="1">
      <alignment horizontal="left" vertical="top" indent="7"/>
      <protection hidden="1"/>
    </xf>
    <xf numFmtId="0" fontId="1" fillId="3" borderId="0" xfId="0" applyFont="1" applyFill="1" applyAlignment="1" applyProtection="1">
      <alignment horizontal="left" vertical="top" indent="7"/>
      <protection hidden="1"/>
    </xf>
    <xf numFmtId="0" fontId="1" fillId="3" borderId="8" xfId="0" applyFont="1" applyFill="1" applyBorder="1" applyAlignment="1" applyProtection="1">
      <alignment horizontal="left" vertical="top" indent="7"/>
      <protection hidden="1"/>
    </xf>
    <xf numFmtId="0" fontId="23" fillId="10" borderId="0" xfId="0" applyFont="1" applyFill="1" applyAlignment="1" applyProtection="1">
      <alignment horizontal="left" vertical="center"/>
      <protection locked="0" hidden="1"/>
    </xf>
    <xf numFmtId="0" fontId="23" fillId="10" borderId="0" xfId="0" applyFont="1" applyFill="1" applyAlignment="1" applyProtection="1">
      <alignment horizontal="left" vertical="top"/>
      <protection locked="0" hidden="1"/>
    </xf>
    <xf numFmtId="0" fontId="66" fillId="2" borderId="54"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23" fillId="2" borderId="0" xfId="0" applyFont="1" applyFill="1" applyAlignment="1" applyProtection="1">
      <alignment horizontal="right" vertical="top"/>
      <protection hidden="1"/>
    </xf>
    <xf numFmtId="0" fontId="20" fillId="3" borderId="7" xfId="0" applyFont="1" applyFill="1" applyBorder="1" applyAlignment="1" applyProtection="1">
      <alignment horizontal="left" vertical="top"/>
      <protection hidden="1"/>
    </xf>
    <xf numFmtId="0" fontId="39" fillId="0" borderId="0" xfId="5" applyFont="1" applyAlignment="1">
      <alignment vertical="top"/>
    </xf>
    <xf numFmtId="0" fontId="39" fillId="3" borderId="54" xfId="0" applyFont="1" applyFill="1" applyBorder="1" applyAlignment="1">
      <alignment horizontal="left" vertical="center" indent="1"/>
    </xf>
    <xf numFmtId="0" fontId="39" fillId="3" borderId="54" xfId="0" applyFont="1" applyFill="1" applyBorder="1" applyAlignment="1">
      <alignment horizontal="left" vertical="center" wrapText="1" indent="1"/>
    </xf>
    <xf numFmtId="0" fontId="39" fillId="7" borderId="13" xfId="5" applyFont="1" applyFill="1" applyBorder="1" applyAlignment="1" applyProtection="1">
      <alignment vertical="center"/>
      <protection hidden="1"/>
    </xf>
    <xf numFmtId="0" fontId="39" fillId="7" borderId="14" xfId="5" applyFont="1" applyFill="1" applyBorder="1" applyAlignment="1" applyProtection="1">
      <alignment vertical="center"/>
      <protection hidden="1"/>
    </xf>
    <xf numFmtId="0" fontId="39" fillId="7" borderId="35" xfId="5" applyFont="1" applyFill="1" applyBorder="1" applyAlignment="1" applyProtection="1">
      <alignment vertical="center"/>
      <protection hidden="1"/>
    </xf>
    <xf numFmtId="0" fontId="39" fillId="7" borderId="36" xfId="5" applyFont="1" applyFill="1" applyBorder="1" applyAlignment="1" applyProtection="1">
      <alignment vertical="center"/>
      <protection hidden="1"/>
    </xf>
    <xf numFmtId="0" fontId="35" fillId="0" borderId="0" xfId="5" applyFont="1" applyAlignment="1">
      <alignment horizontal="left" vertical="top" wrapText="1"/>
    </xf>
    <xf numFmtId="0" fontId="17" fillId="4" borderId="0" xfId="1" applyFont="1" applyFill="1" applyAlignment="1">
      <alignment horizontal="center" vertical="center"/>
    </xf>
    <xf numFmtId="0" fontId="17" fillId="4" borderId="10" xfId="1" applyFont="1" applyFill="1" applyBorder="1" applyAlignment="1">
      <alignment horizontal="center" vertical="center"/>
    </xf>
    <xf numFmtId="0" fontId="24" fillId="5" borderId="0" xfId="5" applyFont="1" applyFill="1" applyAlignment="1">
      <alignment horizontal="center"/>
    </xf>
    <xf numFmtId="0" fontId="25" fillId="6" borderId="15" xfId="5" applyFont="1" applyFill="1" applyBorder="1" applyAlignment="1">
      <alignment horizontal="center" vertical="center"/>
    </xf>
    <xf numFmtId="0" fontId="25" fillId="6" borderId="16" xfId="5" applyFont="1" applyFill="1" applyBorder="1" applyAlignment="1">
      <alignment horizontal="center" vertical="center"/>
    </xf>
    <xf numFmtId="0" fontId="25" fillId="6" borderId="17" xfId="5" applyFont="1" applyFill="1" applyBorder="1" applyAlignment="1">
      <alignment horizontal="center" vertical="center"/>
    </xf>
    <xf numFmtId="0" fontId="25" fillId="6" borderId="18" xfId="5" applyFont="1" applyFill="1" applyBorder="1" applyAlignment="1">
      <alignment horizontal="center" vertical="center"/>
    </xf>
    <xf numFmtId="0" fontId="25" fillId="6" borderId="19" xfId="5" applyFont="1" applyFill="1" applyBorder="1" applyAlignment="1">
      <alignment horizontal="center" vertical="center"/>
    </xf>
    <xf numFmtId="0" fontId="25" fillId="6" borderId="20" xfId="5" applyFont="1" applyFill="1" applyBorder="1" applyAlignment="1">
      <alignment horizontal="center" vertical="center"/>
    </xf>
    <xf numFmtId="0" fontId="20" fillId="3" borderId="9" xfId="5" applyFont="1" applyFill="1" applyBorder="1" applyAlignment="1">
      <alignment horizontal="center"/>
    </xf>
    <xf numFmtId="0" fontId="20" fillId="3" borderId="10" xfId="5" applyFont="1" applyFill="1" applyBorder="1" applyAlignment="1">
      <alignment horizontal="center"/>
    </xf>
    <xf numFmtId="0" fontId="20" fillId="3" borderId="11" xfId="5" applyFont="1" applyFill="1" applyBorder="1" applyAlignment="1">
      <alignment horizontal="center"/>
    </xf>
    <xf numFmtId="0" fontId="28" fillId="5" borderId="22" xfId="2" applyFont="1" applyFill="1" applyBorder="1" applyAlignment="1" applyProtection="1">
      <alignment horizontal="center" vertical="center" wrapText="1"/>
    </xf>
    <xf numFmtId="0" fontId="28" fillId="5" borderId="23" xfId="2" applyFont="1" applyFill="1" applyBorder="1" applyAlignment="1" applyProtection="1">
      <alignment horizontal="center" vertical="center" wrapText="1"/>
    </xf>
    <xf numFmtId="0" fontId="28" fillId="5" borderId="24" xfId="2" applyFont="1" applyFill="1" applyBorder="1" applyAlignment="1" applyProtection="1">
      <alignment horizontal="center" vertical="center" wrapText="1"/>
    </xf>
    <xf numFmtId="0" fontId="28" fillId="5" borderId="26" xfId="2" applyFont="1" applyFill="1" applyBorder="1" applyAlignment="1" applyProtection="1">
      <alignment horizontal="center" vertical="center" wrapText="1"/>
    </xf>
    <xf numFmtId="0" fontId="28" fillId="5" borderId="27" xfId="2" applyFont="1" applyFill="1" applyBorder="1" applyAlignment="1" applyProtection="1">
      <alignment horizontal="center" vertical="center" wrapText="1"/>
    </xf>
    <xf numFmtId="0" fontId="28" fillId="5" borderId="28" xfId="2" applyFont="1" applyFill="1" applyBorder="1" applyAlignment="1" applyProtection="1">
      <alignment horizontal="center" vertical="center" wrapText="1"/>
    </xf>
    <xf numFmtId="0" fontId="29" fillId="3" borderId="25" xfId="2" applyFont="1" applyFill="1" applyBorder="1" applyAlignment="1">
      <alignment horizontal="center" vertical="center" wrapText="1"/>
    </xf>
    <xf numFmtId="0" fontId="29" fillId="3" borderId="29" xfId="2" applyFont="1" applyFill="1" applyBorder="1" applyAlignment="1">
      <alignment horizontal="center" vertical="center" wrapText="1"/>
    </xf>
    <xf numFmtId="0" fontId="29" fillId="3" borderId="33" xfId="2" applyFont="1" applyFill="1" applyBorder="1" applyAlignment="1">
      <alignment horizontal="center" vertical="center" wrapText="1"/>
    </xf>
    <xf numFmtId="0" fontId="32" fillId="3" borderId="25" xfId="5" applyFont="1" applyFill="1" applyBorder="1" applyAlignment="1">
      <alignment horizontal="center" vertical="center" wrapText="1"/>
    </xf>
    <xf numFmtId="0" fontId="32" fillId="3" borderId="29" xfId="5" applyFont="1" applyFill="1" applyBorder="1" applyAlignment="1">
      <alignment horizontal="center" vertical="center" wrapText="1"/>
    </xf>
    <xf numFmtId="0" fontId="32" fillId="3" borderId="33" xfId="5" applyFont="1" applyFill="1" applyBorder="1" applyAlignment="1">
      <alignment horizontal="center" vertical="center" wrapText="1"/>
    </xf>
    <xf numFmtId="0" fontId="28" fillId="5" borderId="30" xfId="2" applyFont="1" applyFill="1" applyBorder="1" applyAlignment="1" applyProtection="1">
      <alignment horizontal="center" vertical="center" wrapText="1"/>
    </xf>
    <xf numFmtId="0" fontId="28" fillId="5" borderId="31" xfId="2" applyFont="1" applyFill="1" applyBorder="1" applyAlignment="1" applyProtection="1">
      <alignment horizontal="center" vertical="center" wrapText="1"/>
    </xf>
    <xf numFmtId="0" fontId="28" fillId="5" borderId="32" xfId="2" applyFont="1" applyFill="1" applyBorder="1" applyAlignment="1" applyProtection="1">
      <alignment horizontal="center" vertical="center" wrapText="1"/>
    </xf>
    <xf numFmtId="0" fontId="16" fillId="4" borderId="7" xfId="2" applyFont="1" applyFill="1" applyBorder="1" applyAlignment="1">
      <alignment horizontal="center" vertical="center"/>
    </xf>
    <xf numFmtId="0" fontId="16" fillId="4" borderId="0" xfId="2" applyFont="1" applyFill="1" applyBorder="1" applyAlignment="1">
      <alignment horizontal="center" vertical="center"/>
    </xf>
    <xf numFmtId="0" fontId="16" fillId="4" borderId="9" xfId="2" applyFont="1" applyFill="1" applyBorder="1" applyAlignment="1">
      <alignment horizontal="center" vertical="center"/>
    </xf>
    <xf numFmtId="0" fontId="16" fillId="4" borderId="10" xfId="2" applyFont="1" applyFill="1" applyBorder="1" applyAlignment="1">
      <alignment horizontal="center" vertical="center"/>
    </xf>
    <xf numFmtId="0" fontId="17" fillId="4" borderId="0" xfId="2" applyFont="1" applyFill="1" applyBorder="1" applyAlignment="1">
      <alignment horizontal="center" vertical="center"/>
    </xf>
    <xf numFmtId="0" fontId="17" fillId="4" borderId="10" xfId="2" applyFont="1" applyFill="1" applyBorder="1" applyAlignment="1">
      <alignment horizontal="center" vertical="center"/>
    </xf>
    <xf numFmtId="0" fontId="21" fillId="5" borderId="0" xfId="5" applyFont="1" applyFill="1" applyAlignment="1">
      <alignment horizontal="center" vertical="center" wrapText="1"/>
    </xf>
    <xf numFmtId="0" fontId="22" fillId="5" borderId="0" xfId="5" applyFont="1" applyFill="1" applyAlignment="1">
      <alignment horizontal="center" vertical="top"/>
    </xf>
    <xf numFmtId="0" fontId="26" fillId="3" borderId="0" xfId="5" applyFont="1" applyFill="1" applyAlignment="1">
      <alignment horizontal="left" vertical="center" wrapText="1"/>
    </xf>
    <xf numFmtId="0" fontId="23" fillId="3" borderId="40" xfId="5" applyFont="1" applyFill="1" applyBorder="1" applyAlignment="1">
      <alignment horizontal="left"/>
    </xf>
    <xf numFmtId="0" fontId="48" fillId="6" borderId="44" xfId="5" applyFont="1" applyFill="1" applyBorder="1" applyAlignment="1">
      <alignment horizontal="center" vertical="center"/>
    </xf>
    <xf numFmtId="0" fontId="48" fillId="6" borderId="45" xfId="5" applyFont="1" applyFill="1" applyBorder="1" applyAlignment="1">
      <alignment horizontal="center" vertical="center"/>
    </xf>
    <xf numFmtId="0" fontId="48" fillId="6" borderId="46" xfId="5" applyFont="1" applyFill="1" applyBorder="1" applyAlignment="1">
      <alignment horizontal="center" vertical="center"/>
    </xf>
    <xf numFmtId="0" fontId="34" fillId="3" borderId="45" xfId="5" applyFont="1" applyFill="1" applyBorder="1" applyAlignment="1">
      <alignment horizontal="left" vertical="center" wrapText="1"/>
    </xf>
    <xf numFmtId="0" fontId="34" fillId="3" borderId="46" xfId="5" applyFont="1" applyFill="1" applyBorder="1" applyAlignment="1">
      <alignment horizontal="left" vertical="center" wrapText="1"/>
    </xf>
    <xf numFmtId="0" fontId="34" fillId="3" borderId="45" xfId="5" applyFont="1" applyFill="1" applyBorder="1" applyAlignment="1">
      <alignment horizontal="left" vertical="center" indent="1"/>
    </xf>
    <xf numFmtId="0" fontId="79" fillId="3" borderId="45" xfId="1" applyFont="1" applyFill="1" applyBorder="1" applyAlignment="1">
      <alignment horizontal="left" vertical="center"/>
    </xf>
    <xf numFmtId="0" fontId="34" fillId="3" borderId="45" xfId="5" applyFont="1" applyFill="1" applyBorder="1" applyAlignment="1">
      <alignment horizontal="left" vertical="center"/>
    </xf>
    <xf numFmtId="0" fontId="34" fillId="3" borderId="45" xfId="1" applyFont="1" applyFill="1" applyBorder="1" applyAlignment="1">
      <alignment horizontal="left" vertical="center"/>
    </xf>
    <xf numFmtId="0" fontId="34" fillId="3" borderId="46" xfId="1" applyFont="1" applyFill="1" applyBorder="1" applyAlignment="1">
      <alignment horizontal="left" vertical="center"/>
    </xf>
    <xf numFmtId="0" fontId="44" fillId="3" borderId="48" xfId="5" applyFont="1" applyFill="1" applyBorder="1" applyAlignment="1">
      <alignment horizontal="left" vertical="center"/>
    </xf>
    <xf numFmtId="0" fontId="44" fillId="3" borderId="83" xfId="5" applyFont="1" applyFill="1" applyBorder="1" applyAlignment="1">
      <alignment horizontal="left" vertical="center"/>
    </xf>
    <xf numFmtId="0" fontId="45" fillId="6" borderId="48" xfId="5" applyFont="1" applyFill="1" applyBorder="1" applyAlignment="1">
      <alignment horizontal="center" vertical="center"/>
    </xf>
    <xf numFmtId="0" fontId="45" fillId="6" borderId="83" xfId="5" applyFont="1" applyFill="1" applyBorder="1" applyAlignment="1">
      <alignment horizontal="center" vertical="center"/>
    </xf>
    <xf numFmtId="0" fontId="34" fillId="3" borderId="48" xfId="5" applyFont="1" applyFill="1" applyBorder="1" applyAlignment="1">
      <alignment horizontal="center" vertical="center"/>
    </xf>
    <xf numFmtId="0" fontId="34" fillId="3" borderId="83" xfId="5" applyFont="1" applyFill="1" applyBorder="1" applyAlignment="1">
      <alignment horizontal="center" vertical="center"/>
    </xf>
    <xf numFmtId="0" fontId="34" fillId="3" borderId="40" xfId="1" applyFont="1" applyFill="1" applyBorder="1" applyAlignment="1">
      <alignment horizontal="left" vertical="center" wrapText="1"/>
    </xf>
    <xf numFmtId="0" fontId="49" fillId="6" borderId="41" xfId="5" applyFont="1" applyFill="1" applyBorder="1" applyAlignment="1">
      <alignment horizontal="center" vertical="center"/>
    </xf>
    <xf numFmtId="0" fontId="49" fillId="6" borderId="50" xfId="5" applyFont="1" applyFill="1" applyBorder="1" applyAlignment="1">
      <alignment horizontal="center" vertical="center"/>
    </xf>
    <xf numFmtId="0" fontId="44" fillId="3" borderId="41" xfId="5" applyFont="1" applyFill="1" applyBorder="1" applyAlignment="1">
      <alignment horizontal="left" vertical="center"/>
    </xf>
    <xf numFmtId="0" fontId="44" fillId="3" borderId="42" xfId="5" applyFont="1" applyFill="1" applyBorder="1" applyAlignment="1">
      <alignment horizontal="left" vertical="center"/>
    </xf>
    <xf numFmtId="0" fontId="44" fillId="3" borderId="43" xfId="5" applyFont="1" applyFill="1" applyBorder="1" applyAlignment="1">
      <alignment horizontal="left" vertical="center"/>
    </xf>
    <xf numFmtId="0" fontId="44" fillId="3" borderId="50" xfId="5" applyFont="1" applyFill="1" applyBorder="1" applyAlignment="1">
      <alignment horizontal="left" vertical="center"/>
    </xf>
    <xf numFmtId="0" fontId="44" fillId="3" borderId="51" xfId="5" applyFont="1" applyFill="1" applyBorder="1" applyAlignment="1">
      <alignment horizontal="left" vertical="center"/>
    </xf>
    <xf numFmtId="0" fontId="44" fillId="3" borderId="52" xfId="5" applyFont="1" applyFill="1" applyBorder="1" applyAlignment="1">
      <alignment horizontal="left" vertical="center"/>
    </xf>
    <xf numFmtId="0" fontId="80" fillId="4" borderId="0" xfId="1" applyFont="1" applyFill="1" applyBorder="1" applyAlignment="1">
      <alignment horizontal="center" vertical="center"/>
    </xf>
    <xf numFmtId="0" fontId="80" fillId="4" borderId="35" xfId="1" applyFont="1" applyFill="1" applyBorder="1" applyAlignment="1">
      <alignment horizontal="center" vertical="center"/>
    </xf>
    <xf numFmtId="0" fontId="45" fillId="6" borderId="49" xfId="5" applyFont="1" applyFill="1" applyBorder="1" applyAlignment="1">
      <alignment horizontal="center" vertical="center"/>
    </xf>
    <xf numFmtId="0" fontId="34" fillId="3" borderId="40" xfId="5" applyFont="1" applyFill="1" applyBorder="1" applyAlignment="1">
      <alignment horizontal="left" vertical="center" wrapText="1"/>
    </xf>
    <xf numFmtId="0" fontId="51" fillId="3" borderId="0" xfId="5" applyFont="1" applyFill="1" applyAlignment="1">
      <alignment horizontal="left" vertical="center"/>
    </xf>
    <xf numFmtId="0" fontId="51" fillId="3" borderId="53" xfId="5" applyFont="1" applyFill="1" applyBorder="1" applyAlignment="1">
      <alignment horizontal="left" vertical="center"/>
    </xf>
    <xf numFmtId="0" fontId="81" fillId="4" borderId="0" xfId="1" applyFont="1" applyFill="1" applyAlignment="1">
      <alignment horizontal="center" vertical="center"/>
    </xf>
    <xf numFmtId="0" fontId="81" fillId="4" borderId="35" xfId="1" applyFont="1" applyFill="1" applyBorder="1" applyAlignment="1">
      <alignment horizontal="center" vertical="center"/>
    </xf>
    <xf numFmtId="0" fontId="42" fillId="3" borderId="0" xfId="5" applyFont="1" applyFill="1" applyAlignment="1">
      <alignment horizontal="left"/>
    </xf>
    <xf numFmtId="0" fontId="42" fillId="3" borderId="8" xfId="5" applyFont="1" applyFill="1" applyBorder="1" applyAlignment="1">
      <alignment horizontal="left"/>
    </xf>
    <xf numFmtId="0" fontId="42" fillId="3" borderId="0" xfId="5" applyFont="1" applyFill="1" applyAlignment="1">
      <alignment horizontal="left" vertical="top"/>
    </xf>
    <xf numFmtId="0" fontId="42" fillId="3" borderId="8" xfId="5" applyFont="1" applyFill="1" applyBorder="1" applyAlignment="1">
      <alignment horizontal="left" vertical="top"/>
    </xf>
    <xf numFmtId="0" fontId="39" fillId="3" borderId="37" xfId="5" applyFont="1" applyFill="1" applyBorder="1" applyAlignment="1">
      <alignment horizontal="center"/>
    </xf>
    <xf numFmtId="0" fontId="39" fillId="3" borderId="38" xfId="5" applyFont="1" applyFill="1" applyBorder="1" applyAlignment="1">
      <alignment horizontal="center"/>
    </xf>
    <xf numFmtId="0" fontId="39" fillId="3" borderId="39" xfId="5" applyFont="1" applyFill="1" applyBorder="1" applyAlignment="1">
      <alignment horizontal="center"/>
    </xf>
    <xf numFmtId="0" fontId="41" fillId="5" borderId="0" xfId="5" applyFont="1" applyFill="1" applyAlignment="1">
      <alignment horizontal="left" vertical="center"/>
    </xf>
    <xf numFmtId="0" fontId="82" fillId="7" borderId="12" xfId="2" applyFont="1" applyFill="1" applyBorder="1" applyAlignment="1">
      <alignment horizontal="left" vertical="center" indent="1"/>
    </xf>
    <xf numFmtId="0" fontId="82" fillId="7" borderId="13" xfId="2" applyFont="1" applyFill="1" applyBorder="1" applyAlignment="1">
      <alignment horizontal="left" vertical="center" indent="1"/>
    </xf>
    <xf numFmtId="0" fontId="82" fillId="7" borderId="34" xfId="2" applyFont="1" applyFill="1" applyBorder="1" applyAlignment="1">
      <alignment horizontal="left" vertical="center" indent="1"/>
    </xf>
    <xf numFmtId="0" fontId="82" fillId="7" borderId="35" xfId="2" applyFont="1" applyFill="1" applyBorder="1" applyAlignment="1">
      <alignment horizontal="left" vertical="center" indent="1"/>
    </xf>
    <xf numFmtId="0" fontId="43" fillId="4" borderId="0" xfId="5" applyFont="1" applyFill="1" applyAlignment="1">
      <alignment horizontal="left" vertical="center"/>
    </xf>
    <xf numFmtId="0" fontId="44" fillId="8" borderId="40" xfId="5" applyFont="1" applyFill="1" applyBorder="1" applyAlignment="1">
      <alignment horizontal="left" vertical="center"/>
    </xf>
    <xf numFmtId="0" fontId="23" fillId="3" borderId="7" xfId="5" applyFont="1" applyFill="1" applyBorder="1" applyAlignment="1">
      <alignment horizontal="left" wrapText="1"/>
    </xf>
    <xf numFmtId="0" fontId="23" fillId="3" borderId="0" xfId="5" applyFont="1" applyFill="1" applyAlignment="1">
      <alignment horizontal="left" wrapText="1"/>
    </xf>
    <xf numFmtId="0" fontId="23" fillId="4" borderId="9" xfId="5" applyFont="1" applyFill="1" applyBorder="1" applyAlignment="1">
      <alignment horizontal="center"/>
    </xf>
    <xf numFmtId="0" fontId="23" fillId="4" borderId="10" xfId="5" applyFont="1" applyFill="1" applyBorder="1" applyAlignment="1">
      <alignment horizontal="center"/>
    </xf>
    <xf numFmtId="0" fontId="23" fillId="4" borderId="11" xfId="5" applyFont="1" applyFill="1" applyBorder="1" applyAlignment="1">
      <alignment horizontal="center"/>
    </xf>
    <xf numFmtId="0" fontId="34" fillId="3" borderId="44" xfId="5" applyFont="1" applyFill="1" applyBorder="1" applyAlignment="1">
      <alignment horizontal="left" vertical="center" wrapText="1" indent="1"/>
    </xf>
    <xf numFmtId="0" fontId="34" fillId="3" borderId="45" xfId="5" applyFont="1" applyFill="1" applyBorder="1" applyAlignment="1">
      <alignment horizontal="left" vertical="center" wrapText="1" indent="1"/>
    </xf>
    <xf numFmtId="0" fontId="34" fillId="3" borderId="46" xfId="5" applyFont="1" applyFill="1" applyBorder="1" applyAlignment="1">
      <alignment horizontal="left" vertical="center" wrapText="1" indent="1"/>
    </xf>
    <xf numFmtId="0" fontId="44" fillId="8" borderId="40" xfId="5" applyFont="1" applyFill="1" applyBorder="1" applyAlignment="1">
      <alignment horizontal="left"/>
    </xf>
    <xf numFmtId="0" fontId="44" fillId="3" borderId="46" xfId="5" applyFont="1" applyFill="1" applyBorder="1" applyAlignment="1">
      <alignment horizontal="left" vertical="center"/>
    </xf>
    <xf numFmtId="0" fontId="44" fillId="3" borderId="40" xfId="5" applyFont="1" applyFill="1" applyBorder="1" applyAlignment="1">
      <alignment horizontal="left" vertical="center"/>
    </xf>
    <xf numFmtId="0" fontId="23" fillId="3" borderId="87" xfId="5" applyFont="1" applyFill="1" applyBorder="1" applyAlignment="1">
      <alignment horizontal="left" wrapText="1"/>
    </xf>
    <xf numFmtId="0" fontId="34" fillId="3" borderId="87" xfId="5" applyFont="1" applyFill="1" applyBorder="1" applyAlignment="1">
      <alignment horizontal="left" vertical="center" wrapText="1"/>
    </xf>
    <xf numFmtId="0" fontId="34" fillId="3" borderId="0" xfId="5" applyFont="1" applyFill="1" applyAlignment="1">
      <alignment horizontal="left" vertical="center" wrapText="1"/>
    </xf>
    <xf numFmtId="0" fontId="34" fillId="3" borderId="49" xfId="5" applyFont="1" applyFill="1" applyBorder="1" applyAlignment="1">
      <alignment horizontal="center" vertical="center"/>
    </xf>
    <xf numFmtId="0" fontId="44" fillId="3" borderId="0" xfId="5" applyFont="1" applyFill="1" applyAlignment="1">
      <alignment horizontal="left" vertical="center"/>
    </xf>
    <xf numFmtId="0" fontId="44" fillId="3" borderId="47" xfId="5" applyFont="1" applyFill="1" applyBorder="1" applyAlignment="1">
      <alignment horizontal="left" vertical="center"/>
    </xf>
    <xf numFmtId="0" fontId="49" fillId="6" borderId="48" xfId="5" applyFont="1" applyFill="1" applyBorder="1" applyAlignment="1">
      <alignment horizontal="center" vertical="center"/>
    </xf>
    <xf numFmtId="0" fontId="49" fillId="6" borderId="49" xfId="5" applyFont="1" applyFill="1" applyBorder="1" applyAlignment="1">
      <alignment horizontal="center" vertical="center"/>
    </xf>
    <xf numFmtId="0" fontId="49" fillId="6" borderId="83" xfId="5" applyFont="1" applyFill="1" applyBorder="1" applyAlignment="1">
      <alignment horizontal="center" vertical="center"/>
    </xf>
    <xf numFmtId="0" fontId="23" fillId="3" borderId="7" xfId="5" applyFont="1" applyFill="1" applyBorder="1" applyAlignment="1">
      <alignment horizontal="center" wrapText="1"/>
    </xf>
    <xf numFmtId="0" fontId="23" fillId="3" borderId="0" xfId="5" applyFont="1" applyFill="1" applyAlignment="1">
      <alignment horizontal="center" wrapText="1"/>
    </xf>
    <xf numFmtId="0" fontId="42" fillId="3" borderId="7" xfId="5" applyFont="1" applyFill="1" applyBorder="1" applyAlignment="1">
      <alignment horizontal="center"/>
    </xf>
    <xf numFmtId="0" fontId="42" fillId="3" borderId="0" xfId="5" applyFont="1" applyFill="1" applyAlignment="1">
      <alignment horizontal="center"/>
    </xf>
    <xf numFmtId="0" fontId="42" fillId="3" borderId="7" xfId="5" applyFont="1" applyFill="1" applyBorder="1" applyAlignment="1">
      <alignment horizontal="center" vertical="center"/>
    </xf>
    <xf numFmtId="0" fontId="42" fillId="3" borderId="0" xfId="5" applyFont="1" applyFill="1" applyAlignment="1">
      <alignment horizontal="center" vertical="center"/>
    </xf>
    <xf numFmtId="0" fontId="23" fillId="3" borderId="0" xfId="5" applyFont="1" applyFill="1" applyAlignment="1">
      <alignment horizontal="center"/>
    </xf>
    <xf numFmtId="0" fontId="34" fillId="3" borderId="7" xfId="5" applyFont="1" applyFill="1" applyBorder="1" applyAlignment="1">
      <alignment horizontal="left" wrapText="1"/>
    </xf>
    <xf numFmtId="0" fontId="34" fillId="3" borderId="0" xfId="5" applyFont="1" applyFill="1" applyAlignment="1">
      <alignment horizontal="left" wrapText="1"/>
    </xf>
    <xf numFmtId="0" fontId="34" fillId="3" borderId="40" xfId="5" applyFont="1" applyFill="1" applyBorder="1" applyAlignment="1">
      <alignment horizontal="left" vertical="center" wrapText="1" indent="1"/>
    </xf>
    <xf numFmtId="0" fontId="34" fillId="3" borderId="44" xfId="5" applyFont="1" applyFill="1" applyBorder="1" applyAlignment="1">
      <alignment horizontal="left" vertical="center" wrapText="1"/>
    </xf>
    <xf numFmtId="0" fontId="44" fillId="8" borderId="54" xfId="0" applyFont="1" applyFill="1" applyBorder="1" applyAlignment="1" applyProtection="1">
      <alignment horizontal="left" vertical="top"/>
      <protection hidden="1"/>
    </xf>
    <xf numFmtId="0" fontId="44" fillId="8" borderId="60" xfId="0" applyFont="1" applyFill="1" applyBorder="1" applyAlignment="1" applyProtection="1">
      <alignment horizontal="left" vertical="top"/>
      <protection hidden="1"/>
    </xf>
    <xf numFmtId="0" fontId="44" fillId="8" borderId="61" xfId="0" applyFont="1" applyFill="1" applyBorder="1" applyAlignment="1" applyProtection="1">
      <alignment horizontal="left" vertical="top"/>
      <protection hidden="1"/>
    </xf>
    <xf numFmtId="0" fontId="44" fillId="8" borderId="62" xfId="0" applyFont="1" applyFill="1" applyBorder="1" applyAlignment="1" applyProtection="1">
      <alignment horizontal="left" vertical="top"/>
      <protection hidden="1"/>
    </xf>
    <xf numFmtId="0" fontId="23" fillId="2" borderId="60" xfId="0" applyFont="1" applyFill="1" applyBorder="1" applyAlignment="1" applyProtection="1">
      <alignment horizontal="left" vertical="center"/>
      <protection locked="0" hidden="1"/>
    </xf>
    <xf numFmtId="0" fontId="23" fillId="2" borderId="61" xfId="0" applyFont="1" applyFill="1" applyBorder="1" applyAlignment="1" applyProtection="1">
      <alignment horizontal="left" vertical="center"/>
      <protection locked="0" hidden="1"/>
    </xf>
    <xf numFmtId="0" fontId="23" fillId="2" borderId="62" xfId="0" applyFont="1" applyFill="1" applyBorder="1" applyAlignment="1" applyProtection="1">
      <alignment horizontal="left" vertical="center"/>
      <protection locked="0" hidden="1"/>
    </xf>
    <xf numFmtId="0" fontId="58" fillId="4" borderId="0" xfId="0" applyFont="1" applyFill="1" applyAlignment="1" applyProtection="1">
      <alignment horizontal="left" vertical="center"/>
      <protection hidden="1"/>
    </xf>
    <xf numFmtId="0" fontId="23" fillId="3" borderId="60" xfId="0" applyFont="1" applyFill="1" applyBorder="1" applyAlignment="1" applyProtection="1">
      <alignment horizontal="center"/>
      <protection hidden="1"/>
    </xf>
    <xf numFmtId="0" fontId="23" fillId="3" borderId="61" xfId="0" applyFont="1" applyFill="1" applyBorder="1" applyAlignment="1" applyProtection="1">
      <alignment horizontal="center"/>
      <protection hidden="1"/>
    </xf>
    <xf numFmtId="0" fontId="23" fillId="3" borderId="62" xfId="0" applyFont="1" applyFill="1" applyBorder="1" applyAlignment="1" applyProtection="1">
      <alignment horizontal="center"/>
      <protection hidden="1"/>
    </xf>
    <xf numFmtId="0" fontId="23" fillId="3" borderId="54" xfId="0" applyFont="1" applyFill="1" applyBorder="1" applyAlignment="1" applyProtection="1">
      <alignment horizontal="left" vertical="center"/>
      <protection hidden="1"/>
    </xf>
    <xf numFmtId="0" fontId="23" fillId="3" borderId="60" xfId="0" applyFont="1" applyFill="1" applyBorder="1" applyAlignment="1" applyProtection="1">
      <alignment horizontal="left" vertical="top" wrapText="1"/>
      <protection hidden="1"/>
    </xf>
    <xf numFmtId="0" fontId="23" fillId="3" borderId="61" xfId="0" applyFont="1" applyFill="1" applyBorder="1" applyAlignment="1" applyProtection="1">
      <alignment horizontal="left" vertical="top" wrapText="1"/>
      <protection hidden="1"/>
    </xf>
    <xf numFmtId="0" fontId="23" fillId="3" borderId="62" xfId="0" applyFont="1" applyFill="1" applyBorder="1" applyAlignment="1" applyProtection="1">
      <alignment horizontal="left" vertical="top" wrapText="1"/>
      <protection hidden="1"/>
    </xf>
    <xf numFmtId="0" fontId="23" fillId="3" borderId="60" xfId="0" quotePrefix="1" applyFont="1" applyFill="1" applyBorder="1" applyAlignment="1" applyProtection="1">
      <alignment horizontal="left" vertical="top" wrapText="1"/>
      <protection hidden="1"/>
    </xf>
    <xf numFmtId="0" fontId="80" fillId="4" borderId="0" xfId="1" applyFont="1" applyFill="1" applyAlignment="1">
      <alignment horizontal="center" vertical="center"/>
    </xf>
    <xf numFmtId="0" fontId="81" fillId="4" borderId="13" xfId="1" applyFont="1" applyFill="1" applyBorder="1" applyAlignment="1">
      <alignment horizontal="center" vertical="center"/>
    </xf>
    <xf numFmtId="0" fontId="23" fillId="3" borderId="55" xfId="0" applyFont="1" applyFill="1" applyBorder="1" applyAlignment="1" applyProtection="1">
      <alignment horizontal="left" vertical="center"/>
      <protection hidden="1"/>
    </xf>
    <xf numFmtId="0" fontId="23" fillId="3" borderId="56" xfId="0" applyFont="1" applyFill="1" applyBorder="1" applyAlignment="1" applyProtection="1">
      <alignment horizontal="left" vertical="center"/>
      <protection hidden="1"/>
    </xf>
    <xf numFmtId="0" fontId="23" fillId="3" borderId="63" xfId="0" applyFont="1" applyFill="1" applyBorder="1" applyAlignment="1" applyProtection="1">
      <alignment horizontal="left" vertical="center"/>
      <protection hidden="1"/>
    </xf>
    <xf numFmtId="0" fontId="23" fillId="3" borderId="64" xfId="0" applyFont="1" applyFill="1" applyBorder="1" applyAlignment="1" applyProtection="1">
      <alignment horizontal="left" vertical="center"/>
      <protection hidden="1"/>
    </xf>
    <xf numFmtId="0" fontId="1" fillId="4" borderId="9" xfId="0" applyFont="1" applyFill="1" applyBorder="1" applyAlignment="1" applyProtection="1">
      <alignment horizontal="center"/>
      <protection hidden="1"/>
    </xf>
    <xf numFmtId="0" fontId="1" fillId="4" borderId="10" xfId="0" applyFont="1" applyFill="1" applyBorder="1" applyAlignment="1" applyProtection="1">
      <alignment horizontal="center"/>
      <protection hidden="1"/>
    </xf>
    <xf numFmtId="0" fontId="1" fillId="4" borderId="11" xfId="0" applyFont="1" applyFill="1" applyBorder="1" applyAlignment="1" applyProtection="1">
      <alignment horizontal="center"/>
      <protection hidden="1"/>
    </xf>
    <xf numFmtId="0" fontId="44" fillId="6" borderId="59" xfId="0" applyFont="1" applyFill="1" applyBorder="1" applyAlignment="1" applyProtection="1">
      <alignment horizontal="left" vertical="center"/>
      <protection hidden="1"/>
    </xf>
    <xf numFmtId="0" fontId="44" fillId="6" borderId="68" xfId="0" applyFont="1" applyFill="1" applyBorder="1" applyAlignment="1" applyProtection="1">
      <alignment horizontal="left" vertical="center"/>
      <protection hidden="1"/>
    </xf>
    <xf numFmtId="0" fontId="44" fillId="6" borderId="66" xfId="0" applyFont="1" applyFill="1" applyBorder="1" applyAlignment="1" applyProtection="1">
      <alignment horizontal="left" vertical="center"/>
      <protection hidden="1"/>
    </xf>
    <xf numFmtId="0" fontId="23" fillId="3" borderId="58" xfId="0" applyFont="1" applyFill="1" applyBorder="1" applyAlignment="1" applyProtection="1">
      <alignment horizontal="left" vertical="center"/>
      <protection hidden="1"/>
    </xf>
    <xf numFmtId="0" fontId="23" fillId="3" borderId="0" xfId="0" applyFont="1" applyFill="1" applyAlignment="1" applyProtection="1">
      <alignment horizontal="left" vertical="center"/>
      <protection hidden="1"/>
    </xf>
    <xf numFmtId="0" fontId="53" fillId="10" borderId="12" xfId="5" applyFont="1" applyFill="1" applyBorder="1" applyAlignment="1">
      <alignment horizontal="center" vertical="center"/>
    </xf>
    <xf numFmtId="0" fontId="53" fillId="10" borderId="13" xfId="5" applyFont="1" applyFill="1" applyBorder="1" applyAlignment="1">
      <alignment horizontal="center" vertical="center"/>
    </xf>
    <xf numFmtId="0" fontId="53" fillId="10" borderId="14" xfId="5" applyFont="1" applyFill="1" applyBorder="1" applyAlignment="1">
      <alignment horizontal="center" vertical="center"/>
    </xf>
    <xf numFmtId="0" fontId="53" fillId="10" borderId="7" xfId="5" applyFont="1" applyFill="1" applyBorder="1" applyAlignment="1">
      <alignment horizontal="center" vertical="center"/>
    </xf>
    <xf numFmtId="0" fontId="53" fillId="10" borderId="0" xfId="5" applyFont="1" applyFill="1" applyAlignment="1">
      <alignment horizontal="center" vertical="center"/>
    </xf>
    <xf numFmtId="0" fontId="53" fillId="10" borderId="8" xfId="5" applyFont="1" applyFill="1" applyBorder="1" applyAlignment="1">
      <alignment horizontal="center" vertical="center"/>
    </xf>
    <xf numFmtId="0" fontId="80" fillId="4" borderId="13" xfId="1" applyFont="1" applyFill="1" applyBorder="1" applyAlignment="1">
      <alignment horizontal="center" vertical="center"/>
    </xf>
    <xf numFmtId="0" fontId="55" fillId="3" borderId="0" xfId="0" applyFont="1" applyFill="1" applyAlignment="1" applyProtection="1">
      <alignment horizontal="left" vertical="top"/>
      <protection hidden="1"/>
    </xf>
    <xf numFmtId="0" fontId="55" fillId="3" borderId="0" xfId="0" applyFont="1" applyFill="1" applyAlignment="1" applyProtection="1">
      <alignment horizontal="left" vertical="top" indent="7"/>
      <protection hidden="1"/>
    </xf>
    <xf numFmtId="0" fontId="80" fillId="4" borderId="13" xfId="1" applyFont="1" applyFill="1" applyBorder="1" applyAlignment="1">
      <alignment horizontal="left" vertical="center" indent="1"/>
    </xf>
    <xf numFmtId="0" fontId="80" fillId="4" borderId="35" xfId="1" applyFont="1" applyFill="1" applyBorder="1" applyAlignment="1">
      <alignment horizontal="left" vertical="center" indent="1"/>
    </xf>
    <xf numFmtId="0" fontId="82" fillId="4" borderId="7" xfId="1" applyFont="1" applyFill="1" applyBorder="1" applyAlignment="1">
      <alignment horizontal="left" vertical="center" indent="1"/>
    </xf>
    <xf numFmtId="0" fontId="82" fillId="4" borderId="0" xfId="1" applyFont="1" applyFill="1" applyBorder="1" applyAlignment="1">
      <alignment horizontal="left" vertical="center" indent="1"/>
    </xf>
    <xf numFmtId="0" fontId="82" fillId="4" borderId="34" xfId="1" applyFont="1" applyFill="1" applyBorder="1" applyAlignment="1">
      <alignment horizontal="left" vertical="center" indent="1"/>
    </xf>
    <xf numFmtId="0" fontId="82" fillId="4" borderId="35" xfId="1" applyFont="1" applyFill="1" applyBorder="1" applyAlignment="1">
      <alignment horizontal="left" vertical="center" indent="1"/>
    </xf>
    <xf numFmtId="0" fontId="44" fillId="8" borderId="55" xfId="0" applyFont="1" applyFill="1" applyBorder="1" applyAlignment="1" applyProtection="1">
      <alignment horizontal="left" vertical="top"/>
      <protection hidden="1"/>
    </xf>
    <xf numFmtId="0" fontId="44" fillId="8" borderId="56" xfId="0" applyFont="1" applyFill="1" applyBorder="1" applyAlignment="1" applyProtection="1">
      <alignment horizontal="left" vertical="top"/>
      <protection hidden="1"/>
    </xf>
    <xf numFmtId="0" fontId="44" fillId="8" borderId="57" xfId="0" applyFont="1" applyFill="1" applyBorder="1" applyAlignment="1" applyProtection="1">
      <alignment horizontal="left" vertical="top"/>
      <protection hidden="1"/>
    </xf>
    <xf numFmtId="0" fontId="66" fillId="3" borderId="55" xfId="1" applyFont="1" applyFill="1" applyBorder="1" applyAlignment="1" applyProtection="1">
      <alignment horizontal="left" vertical="center" wrapText="1"/>
      <protection hidden="1"/>
    </xf>
    <xf numFmtId="0" fontId="66" fillId="3" borderId="56" xfId="1" applyFont="1" applyFill="1" applyBorder="1" applyAlignment="1" applyProtection="1">
      <alignment horizontal="left" vertical="center" wrapText="1"/>
      <protection hidden="1"/>
    </xf>
    <xf numFmtId="0" fontId="66" fillId="3" borderId="57" xfId="1" applyFont="1" applyFill="1" applyBorder="1" applyAlignment="1" applyProtection="1">
      <alignment horizontal="left" vertical="center" wrapText="1"/>
      <protection hidden="1"/>
    </xf>
    <xf numFmtId="0" fontId="66" fillId="3" borderId="58" xfId="1" applyFont="1" applyFill="1" applyBorder="1" applyAlignment="1" applyProtection="1">
      <alignment horizontal="left" vertical="center" wrapText="1"/>
      <protection hidden="1"/>
    </xf>
    <xf numFmtId="0" fontId="66" fillId="3" borderId="0" xfId="1" applyFont="1" applyFill="1" applyBorder="1" applyAlignment="1" applyProtection="1">
      <alignment horizontal="left" vertical="center" wrapText="1"/>
      <protection hidden="1"/>
    </xf>
    <xf numFmtId="0" fontId="66" fillId="3" borderId="67" xfId="1" applyFont="1" applyFill="1" applyBorder="1" applyAlignment="1" applyProtection="1">
      <alignment horizontal="left" vertical="center" wrapText="1"/>
      <protection hidden="1"/>
    </xf>
    <xf numFmtId="0" fontId="66" fillId="3" borderId="63" xfId="1" applyFont="1" applyFill="1" applyBorder="1" applyAlignment="1" applyProtection="1">
      <alignment horizontal="left" vertical="center" wrapText="1"/>
      <protection hidden="1"/>
    </xf>
    <xf numFmtId="0" fontId="66" fillId="3" borderId="64" xfId="1" applyFont="1" applyFill="1" applyBorder="1" applyAlignment="1" applyProtection="1">
      <alignment horizontal="left" vertical="center" wrapText="1"/>
      <protection hidden="1"/>
    </xf>
    <xf numFmtId="0" fontId="66" fillId="3" borderId="65" xfId="1" applyFont="1" applyFill="1" applyBorder="1" applyAlignment="1" applyProtection="1">
      <alignment horizontal="left" vertical="center" wrapText="1"/>
      <protection hidden="1"/>
    </xf>
    <xf numFmtId="0" fontId="59" fillId="3" borderId="55" xfId="0" applyFont="1" applyFill="1" applyBorder="1" applyAlignment="1">
      <alignment horizontal="left" vertical="top" wrapText="1"/>
    </xf>
    <xf numFmtId="0" fontId="59" fillId="3" borderId="56" xfId="0" applyFont="1" applyFill="1" applyBorder="1" applyAlignment="1">
      <alignment horizontal="left" vertical="top" wrapText="1"/>
    </xf>
    <xf numFmtId="0" fontId="59" fillId="3" borderId="57" xfId="0" applyFont="1" applyFill="1" applyBorder="1" applyAlignment="1">
      <alignment horizontal="left" vertical="top" wrapText="1"/>
    </xf>
    <xf numFmtId="0" fontId="59" fillId="3" borderId="63" xfId="0" applyFont="1" applyFill="1" applyBorder="1" applyAlignment="1">
      <alignment horizontal="left" vertical="top" wrapText="1"/>
    </xf>
    <xf numFmtId="0" fontId="59" fillId="3" borderId="64" xfId="0" applyFont="1" applyFill="1" applyBorder="1" applyAlignment="1">
      <alignment horizontal="left" vertical="top" wrapText="1"/>
    </xf>
    <xf numFmtId="0" fontId="59" fillId="3" borderId="65" xfId="0" applyFont="1" applyFill="1" applyBorder="1" applyAlignment="1">
      <alignment horizontal="left" vertical="top" wrapText="1"/>
    </xf>
    <xf numFmtId="0" fontId="44" fillId="8" borderId="63" xfId="0" applyFont="1" applyFill="1" applyBorder="1" applyAlignment="1" applyProtection="1">
      <alignment horizontal="left" vertical="top"/>
      <protection hidden="1"/>
    </xf>
    <xf numFmtId="0" fontId="44" fillId="8" borderId="65" xfId="0" applyFont="1" applyFill="1" applyBorder="1" applyAlignment="1" applyProtection="1">
      <alignment horizontal="left" vertical="top"/>
      <protection hidden="1"/>
    </xf>
    <xf numFmtId="0" fontId="44" fillId="8" borderId="55" xfId="0" applyFont="1" applyFill="1" applyBorder="1" applyAlignment="1">
      <alignment horizontal="left" vertical="center"/>
    </xf>
    <xf numFmtId="0" fontId="44" fillId="8" borderId="56" xfId="0" applyFont="1" applyFill="1" applyBorder="1" applyAlignment="1">
      <alignment horizontal="left" vertical="center"/>
    </xf>
    <xf numFmtId="0" fontId="44" fillId="8" borderId="57" xfId="0" applyFont="1" applyFill="1" applyBorder="1" applyAlignment="1">
      <alignment horizontal="left" vertical="center"/>
    </xf>
    <xf numFmtId="0" fontId="44" fillId="8" borderId="63" xfId="0" applyFont="1" applyFill="1" applyBorder="1" applyAlignment="1">
      <alignment horizontal="left" vertical="center"/>
    </xf>
    <xf numFmtId="0" fontId="44" fillId="8" borderId="64" xfId="0" applyFont="1" applyFill="1" applyBorder="1" applyAlignment="1">
      <alignment horizontal="left" vertical="center"/>
    </xf>
    <xf numFmtId="0" fontId="44" fillId="8" borderId="65" xfId="0" applyFont="1" applyFill="1" applyBorder="1" applyAlignment="1">
      <alignment horizontal="left" vertical="center"/>
    </xf>
    <xf numFmtId="0" fontId="39" fillId="3" borderId="55" xfId="0" applyFont="1" applyFill="1" applyBorder="1" applyAlignment="1">
      <alignment horizontal="left" vertical="center" wrapText="1"/>
    </xf>
    <xf numFmtId="0" fontId="39" fillId="3" borderId="56" xfId="0" applyFont="1" applyFill="1" applyBorder="1" applyAlignment="1">
      <alignment horizontal="left" vertical="center" wrapText="1"/>
    </xf>
    <xf numFmtId="0" fontId="39" fillId="3" borderId="57" xfId="0" applyFont="1" applyFill="1" applyBorder="1" applyAlignment="1">
      <alignment horizontal="left" vertical="center" wrapText="1"/>
    </xf>
    <xf numFmtId="0" fontId="39" fillId="3" borderId="58" xfId="0" applyFont="1" applyFill="1" applyBorder="1" applyAlignment="1">
      <alignment horizontal="left" vertical="center" wrapText="1"/>
    </xf>
    <xf numFmtId="0" fontId="39" fillId="3" borderId="0" xfId="0" applyFont="1" applyFill="1" applyAlignment="1">
      <alignment horizontal="left" vertical="center" wrapText="1"/>
    </xf>
    <xf numFmtId="0" fontId="39" fillId="3" borderId="67" xfId="0" applyFont="1" applyFill="1" applyBorder="1" applyAlignment="1">
      <alignment horizontal="left" vertical="center" wrapText="1"/>
    </xf>
    <xf numFmtId="0" fontId="39" fillId="3" borderId="63" xfId="0" applyFont="1" applyFill="1" applyBorder="1" applyAlignment="1">
      <alignment horizontal="left" vertical="center" wrapText="1"/>
    </xf>
    <xf numFmtId="0" fontId="39" fillId="3" borderId="64" xfId="0" applyFont="1" applyFill="1" applyBorder="1" applyAlignment="1">
      <alignment horizontal="left" vertical="center" wrapText="1"/>
    </xf>
    <xf numFmtId="0" fontId="39" fillId="3" borderId="65" xfId="0" applyFont="1" applyFill="1" applyBorder="1" applyAlignment="1">
      <alignment horizontal="left" vertical="center" wrapText="1"/>
    </xf>
    <xf numFmtId="0" fontId="23" fillId="4" borderId="9" xfId="0" applyFont="1" applyFill="1" applyBorder="1" applyAlignment="1">
      <alignment horizontal="center" vertical="top"/>
    </xf>
    <xf numFmtId="0" fontId="23" fillId="4" borderId="10" xfId="0" applyFont="1" applyFill="1" applyBorder="1" applyAlignment="1">
      <alignment horizontal="center" vertical="top"/>
    </xf>
    <xf numFmtId="0" fontId="23" fillId="4" borderId="11" xfId="0" applyFont="1" applyFill="1" applyBorder="1" applyAlignment="1">
      <alignment horizontal="center" vertical="top"/>
    </xf>
    <xf numFmtId="0" fontId="63" fillId="5" borderId="0" xfId="5" applyFont="1" applyFill="1" applyAlignment="1">
      <alignment horizontal="left" vertical="center"/>
    </xf>
    <xf numFmtId="0" fontId="39" fillId="3" borderId="55" xfId="0" applyFont="1" applyFill="1" applyBorder="1" applyAlignment="1" applyProtection="1">
      <alignment horizontal="left" vertical="center" wrapText="1"/>
      <protection hidden="1"/>
    </xf>
    <xf numFmtId="0" fontId="39" fillId="3" borderId="56" xfId="0" applyFont="1" applyFill="1" applyBorder="1" applyAlignment="1" applyProtection="1">
      <alignment horizontal="left" vertical="center" wrapText="1"/>
      <protection hidden="1"/>
    </xf>
    <xf numFmtId="0" fontId="39" fillId="3" borderId="57" xfId="0" applyFont="1" applyFill="1" applyBorder="1" applyAlignment="1" applyProtection="1">
      <alignment horizontal="left" vertical="center" wrapText="1"/>
      <protection hidden="1"/>
    </xf>
    <xf numFmtId="0" fontId="39" fillId="3" borderId="63" xfId="0" applyFont="1" applyFill="1" applyBorder="1" applyAlignment="1" applyProtection="1">
      <alignment horizontal="left" vertical="center" wrapText="1"/>
      <protection hidden="1"/>
    </xf>
    <xf numFmtId="0" fontId="39" fillId="3" borderId="64" xfId="0" applyFont="1" applyFill="1" applyBorder="1" applyAlignment="1" applyProtection="1">
      <alignment horizontal="left" vertical="center" wrapText="1"/>
      <protection hidden="1"/>
    </xf>
    <xf numFmtId="0" fontId="39" fillId="3" borderId="65" xfId="0" applyFont="1" applyFill="1" applyBorder="1" applyAlignment="1" applyProtection="1">
      <alignment horizontal="left" vertical="center" wrapText="1"/>
      <protection hidden="1"/>
    </xf>
    <xf numFmtId="0" fontId="59" fillId="3" borderId="55" xfId="0" applyFont="1" applyFill="1" applyBorder="1" applyAlignment="1">
      <alignment horizontal="left" vertical="center" wrapText="1"/>
    </xf>
    <xf numFmtId="0" fontId="59" fillId="3" borderId="56" xfId="0" applyFont="1" applyFill="1" applyBorder="1" applyAlignment="1">
      <alignment horizontal="left" vertical="center" wrapText="1"/>
    </xf>
    <xf numFmtId="0" fontId="59" fillId="3" borderId="57" xfId="0" applyFont="1" applyFill="1" applyBorder="1" applyAlignment="1">
      <alignment horizontal="left" vertical="center" wrapText="1"/>
    </xf>
    <xf numFmtId="0" fontId="59" fillId="3" borderId="63" xfId="0" applyFont="1" applyFill="1" applyBorder="1" applyAlignment="1">
      <alignment horizontal="left" vertical="center" wrapText="1"/>
    </xf>
    <xf numFmtId="0" fontId="59" fillId="3" borderId="64" xfId="0" applyFont="1" applyFill="1" applyBorder="1" applyAlignment="1">
      <alignment horizontal="left" vertical="center" wrapText="1"/>
    </xf>
    <xf numFmtId="0" fontId="59" fillId="3" borderId="65" xfId="0" applyFont="1" applyFill="1" applyBorder="1" applyAlignment="1">
      <alignment horizontal="left" vertical="center" wrapText="1"/>
    </xf>
    <xf numFmtId="0" fontId="54" fillId="3" borderId="0" xfId="1" applyFont="1" applyFill="1" applyAlignment="1">
      <alignment horizontal="center" vertical="center"/>
    </xf>
    <xf numFmtId="0" fontId="64" fillId="10" borderId="12" xfId="0" applyFont="1" applyFill="1" applyBorder="1" applyAlignment="1">
      <alignment horizontal="center" vertical="center"/>
    </xf>
    <xf numFmtId="0" fontId="64" fillId="10" borderId="13" xfId="0" applyFont="1" applyFill="1" applyBorder="1" applyAlignment="1">
      <alignment horizontal="center" vertical="center"/>
    </xf>
    <xf numFmtId="0" fontId="64" fillId="10" borderId="14" xfId="0" applyFont="1" applyFill="1" applyBorder="1" applyAlignment="1">
      <alignment horizontal="center" vertical="center"/>
    </xf>
    <xf numFmtId="0" fontId="64" fillId="10" borderId="9" xfId="0" applyFont="1" applyFill="1" applyBorder="1" applyAlignment="1">
      <alignment horizontal="center" vertical="center"/>
    </xf>
    <xf numFmtId="0" fontId="64" fillId="10" borderId="10" xfId="0" applyFont="1" applyFill="1" applyBorder="1" applyAlignment="1">
      <alignment horizontal="center" vertical="center"/>
    </xf>
    <xf numFmtId="0" fontId="64" fillId="10" borderId="11" xfId="0" applyFont="1" applyFill="1" applyBorder="1" applyAlignment="1">
      <alignment horizontal="center" vertical="center"/>
    </xf>
    <xf numFmtId="0" fontId="82" fillId="4" borderId="12" xfId="1" applyFont="1" applyFill="1" applyBorder="1" applyAlignment="1">
      <alignment horizontal="left" vertical="center" indent="1"/>
    </xf>
    <xf numFmtId="0" fontId="82" fillId="4" borderId="13" xfId="1" applyFont="1" applyFill="1" applyBorder="1" applyAlignment="1">
      <alignment horizontal="left" vertical="center" indent="1"/>
    </xf>
    <xf numFmtId="0" fontId="55" fillId="3" borderId="0" xfId="0" applyFont="1" applyFill="1" applyAlignment="1" applyProtection="1">
      <alignment horizontal="left" vertical="top" wrapText="1" indent="7"/>
      <protection hidden="1"/>
    </xf>
    <xf numFmtId="0" fontId="23" fillId="8" borderId="60" xfId="0" applyFont="1" applyFill="1" applyBorder="1" applyAlignment="1">
      <alignment horizontal="center" vertical="center"/>
    </xf>
    <xf numFmtId="0" fontId="23" fillId="8" borderId="61" xfId="0" applyFont="1" applyFill="1" applyBorder="1" applyAlignment="1">
      <alignment horizontal="center" vertical="center"/>
    </xf>
    <xf numFmtId="0" fontId="23" fillId="8" borderId="62" xfId="0" applyFont="1" applyFill="1" applyBorder="1" applyAlignment="1">
      <alignment horizontal="center" vertical="center"/>
    </xf>
    <xf numFmtId="0" fontId="80" fillId="4" borderId="13" xfId="1" applyFont="1" applyFill="1" applyBorder="1" applyAlignment="1" applyProtection="1">
      <alignment horizontal="center" vertical="center"/>
      <protection hidden="1"/>
    </xf>
    <xf numFmtId="0" fontId="80" fillId="4" borderId="35" xfId="1" applyFont="1" applyFill="1" applyBorder="1" applyAlignment="1" applyProtection="1">
      <alignment horizontal="center" vertical="center"/>
      <protection hidden="1"/>
    </xf>
    <xf numFmtId="0" fontId="82" fillId="4" borderId="12" xfId="1" applyFont="1" applyFill="1" applyBorder="1" applyAlignment="1" applyProtection="1">
      <alignment horizontal="left" vertical="center" indent="1"/>
      <protection hidden="1"/>
    </xf>
    <xf numFmtId="0" fontId="82" fillId="4" borderId="13" xfId="1" applyFont="1" applyFill="1" applyBorder="1" applyAlignment="1" applyProtection="1">
      <alignment horizontal="left" vertical="center" indent="1"/>
      <protection hidden="1"/>
    </xf>
    <xf numFmtId="0" fontId="82" fillId="4" borderId="34" xfId="1" applyFont="1" applyFill="1" applyBorder="1" applyAlignment="1" applyProtection="1">
      <alignment horizontal="left" vertical="center" indent="1"/>
      <protection hidden="1"/>
    </xf>
    <xf numFmtId="0" fontId="82" fillId="4" borderId="35" xfId="1" applyFont="1" applyFill="1" applyBorder="1" applyAlignment="1" applyProtection="1">
      <alignment horizontal="left" vertical="center" indent="1"/>
      <protection hidden="1"/>
    </xf>
    <xf numFmtId="0" fontId="81" fillId="4" borderId="13" xfId="1" applyFont="1" applyFill="1" applyBorder="1" applyAlignment="1" applyProtection="1">
      <alignment horizontal="center" vertical="center"/>
      <protection hidden="1"/>
    </xf>
    <xf numFmtId="0" fontId="81" fillId="4" borderId="0" xfId="1" applyFont="1" applyFill="1" applyBorder="1" applyAlignment="1" applyProtection="1">
      <alignment horizontal="center" vertical="center"/>
      <protection hidden="1"/>
    </xf>
    <xf numFmtId="0" fontId="80" fillId="4" borderId="0" xfId="1" applyFont="1" applyFill="1" applyBorder="1" applyAlignment="1" applyProtection="1">
      <alignment horizontal="center" vertical="center"/>
      <protection hidden="1"/>
    </xf>
    <xf numFmtId="0" fontId="80" fillId="4" borderId="13" xfId="1" applyFont="1" applyFill="1" applyBorder="1" applyAlignment="1" applyProtection="1">
      <alignment horizontal="left" vertical="center" indent="1"/>
      <protection hidden="1"/>
    </xf>
    <xf numFmtId="0" fontId="80" fillId="4" borderId="35" xfId="1" applyFont="1" applyFill="1" applyBorder="1" applyAlignment="1" applyProtection="1">
      <alignment horizontal="left" vertical="center" indent="1"/>
      <protection hidden="1"/>
    </xf>
    <xf numFmtId="0" fontId="80" fillId="4" borderId="13" xfId="1" applyFont="1" applyFill="1" applyBorder="1" applyAlignment="1" applyProtection="1">
      <alignment horizontal="left" vertical="center" indent="2"/>
      <protection hidden="1"/>
    </xf>
    <xf numFmtId="0" fontId="80" fillId="4" borderId="35" xfId="1" applyFont="1" applyFill="1" applyBorder="1" applyAlignment="1" applyProtection="1">
      <alignment horizontal="left" vertical="center" indent="2"/>
      <protection hidden="1"/>
    </xf>
    <xf numFmtId="0" fontId="1" fillId="4" borderId="9" xfId="0" applyFont="1" applyFill="1" applyBorder="1" applyAlignment="1" applyProtection="1">
      <alignment horizontal="center" vertical="center" wrapText="1"/>
      <protection hidden="1"/>
    </xf>
    <xf numFmtId="0" fontId="1" fillId="4" borderId="10"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83" fillId="3" borderId="0" xfId="1" applyFont="1" applyFill="1" applyAlignment="1" applyProtection="1">
      <alignment horizontal="center"/>
      <protection hidden="1"/>
    </xf>
    <xf numFmtId="0" fontId="59" fillId="3" borderId="55" xfId="1" applyFont="1" applyFill="1" applyBorder="1" applyAlignment="1" applyProtection="1">
      <alignment horizontal="left" vertical="center" wrapText="1"/>
      <protection hidden="1"/>
    </xf>
    <xf numFmtId="0" fontId="59" fillId="3" borderId="56" xfId="1" applyFont="1" applyFill="1" applyBorder="1" applyAlignment="1" applyProtection="1">
      <alignment horizontal="left" vertical="center" wrapText="1"/>
      <protection hidden="1"/>
    </xf>
    <xf numFmtId="0" fontId="59" fillId="3" borderId="57" xfId="1" applyFont="1" applyFill="1" applyBorder="1" applyAlignment="1" applyProtection="1">
      <alignment horizontal="left" vertical="center" wrapText="1"/>
      <protection hidden="1"/>
    </xf>
    <xf numFmtId="0" fontId="59" fillId="3" borderId="63" xfId="1" applyFont="1" applyFill="1" applyBorder="1" applyAlignment="1" applyProtection="1">
      <alignment horizontal="left" vertical="center" wrapText="1"/>
      <protection hidden="1"/>
    </xf>
    <xf numFmtId="0" fontId="59" fillId="3" borderId="64" xfId="1" applyFont="1" applyFill="1" applyBorder="1" applyAlignment="1" applyProtection="1">
      <alignment horizontal="left" vertical="center" wrapText="1"/>
      <protection hidden="1"/>
    </xf>
    <xf numFmtId="0" fontId="59" fillId="3" borderId="65" xfId="1" applyFont="1" applyFill="1" applyBorder="1" applyAlignment="1" applyProtection="1">
      <alignment horizontal="left" vertical="center" wrapText="1"/>
      <protection hidden="1"/>
    </xf>
    <xf numFmtId="0" fontId="81" fillId="4" borderId="13" xfId="1" applyFont="1" applyFill="1" applyBorder="1" applyAlignment="1">
      <alignment horizontal="left" vertical="center" indent="1"/>
    </xf>
    <xf numFmtId="0" fontId="81" fillId="4" borderId="35" xfId="1" applyFont="1" applyFill="1" applyBorder="1" applyAlignment="1">
      <alignment horizontal="left" vertical="center" indent="1"/>
    </xf>
    <xf numFmtId="0" fontId="59" fillId="3" borderId="63" xfId="1" applyFont="1" applyFill="1" applyBorder="1" applyAlignment="1" applyProtection="1">
      <alignment horizontal="left"/>
      <protection hidden="1"/>
    </xf>
    <xf numFmtId="0" fontId="59" fillId="3" borderId="64" xfId="1" applyFont="1" applyFill="1" applyBorder="1" applyAlignment="1" applyProtection="1">
      <alignment horizontal="left"/>
      <protection hidden="1"/>
    </xf>
    <xf numFmtId="0" fontId="54" fillId="3" borderId="0" xfId="1" applyFont="1" applyFill="1" applyAlignment="1" applyProtection="1">
      <alignment horizontal="center"/>
      <protection hidden="1"/>
    </xf>
    <xf numFmtId="0" fontId="55" fillId="3" borderId="0" xfId="0" applyFont="1" applyFill="1" applyAlignment="1" applyProtection="1">
      <alignment horizontal="left" vertical="top" wrapText="1" indent="6"/>
      <protection hidden="1"/>
    </xf>
    <xf numFmtId="0" fontId="55" fillId="3" borderId="0" xfId="1" applyFont="1" applyFill="1" applyAlignment="1" applyProtection="1">
      <alignment horizontal="left" vertical="top" wrapText="1" indent="6"/>
      <protection hidden="1"/>
    </xf>
    <xf numFmtId="0" fontId="39" fillId="3" borderId="55" xfId="0" applyFont="1" applyFill="1" applyBorder="1" applyAlignment="1" applyProtection="1">
      <alignment horizontal="left" vertical="top" wrapText="1"/>
      <protection hidden="1"/>
    </xf>
    <xf numFmtId="0" fontId="39" fillId="3" borderId="56" xfId="0" applyFont="1" applyFill="1" applyBorder="1" applyAlignment="1" applyProtection="1">
      <alignment horizontal="left" vertical="top" wrapText="1"/>
      <protection hidden="1"/>
    </xf>
    <xf numFmtId="0" fontId="39" fillId="3" borderId="57" xfId="0" applyFont="1" applyFill="1" applyBorder="1" applyAlignment="1" applyProtection="1">
      <alignment horizontal="left" vertical="top" wrapText="1"/>
      <protection hidden="1"/>
    </xf>
    <xf numFmtId="0" fontId="39" fillId="3" borderId="58" xfId="0" applyFont="1" applyFill="1" applyBorder="1" applyAlignment="1" applyProtection="1">
      <alignment horizontal="left" vertical="top" wrapText="1"/>
      <protection hidden="1"/>
    </xf>
    <xf numFmtId="0" fontId="39" fillId="3" borderId="0" xfId="0" applyFont="1" applyFill="1" applyAlignment="1" applyProtection="1">
      <alignment horizontal="left" vertical="top" wrapText="1"/>
      <protection hidden="1"/>
    </xf>
    <xf numFmtId="0" fontId="39" fillId="3" borderId="67" xfId="0" applyFont="1" applyFill="1" applyBorder="1" applyAlignment="1" applyProtection="1">
      <alignment horizontal="left" vertical="top" wrapText="1"/>
      <protection hidden="1"/>
    </xf>
    <xf numFmtId="0" fontId="55" fillId="3" borderId="0" xfId="1" applyFont="1" applyFill="1" applyBorder="1" applyAlignment="1" applyProtection="1">
      <alignment horizontal="left" vertical="top" wrapText="1" indent="7"/>
      <protection hidden="1"/>
    </xf>
    <xf numFmtId="0" fontId="39" fillId="3" borderId="58" xfId="0" applyFont="1" applyFill="1" applyBorder="1" applyAlignment="1" applyProtection="1">
      <alignment horizontal="left" vertical="center" wrapText="1"/>
      <protection hidden="1"/>
    </xf>
    <xf numFmtId="0" fontId="39" fillId="3" borderId="0" xfId="0" applyFont="1" applyFill="1" applyAlignment="1" applyProtection="1">
      <alignment horizontal="left" vertical="center" wrapText="1"/>
      <protection hidden="1"/>
    </xf>
    <xf numFmtId="0" fontId="39" fillId="3" borderId="67" xfId="0" applyFont="1" applyFill="1" applyBorder="1" applyAlignment="1" applyProtection="1">
      <alignment horizontal="left" vertical="center" wrapText="1"/>
      <protection hidden="1"/>
    </xf>
    <xf numFmtId="0" fontId="44" fillId="6" borderId="54" xfId="0" applyFont="1" applyFill="1" applyBorder="1" applyAlignment="1" applyProtection="1">
      <alignment horizontal="left" vertical="center"/>
      <protection hidden="1"/>
    </xf>
    <xf numFmtId="0" fontId="39" fillId="3" borderId="60" xfId="0" applyFont="1" applyFill="1" applyBorder="1" applyAlignment="1">
      <alignment horizontal="left" vertical="center" wrapText="1"/>
    </xf>
    <xf numFmtId="0" fontId="39" fillId="3" borderId="61" xfId="0" applyFont="1" applyFill="1" applyBorder="1" applyAlignment="1">
      <alignment horizontal="left" vertical="center" wrapText="1"/>
    </xf>
    <xf numFmtId="0" fontId="39" fillId="3" borderId="62" xfId="0" applyFont="1" applyFill="1" applyBorder="1" applyAlignment="1">
      <alignment horizontal="left" vertical="center" wrapText="1"/>
    </xf>
    <xf numFmtId="0" fontId="66" fillId="2" borderId="59" xfId="0" applyFont="1" applyFill="1" applyBorder="1" applyAlignment="1" applyProtection="1">
      <alignment horizontal="center" vertical="center" wrapText="1"/>
      <protection locked="0" hidden="1"/>
    </xf>
    <xf numFmtId="0" fontId="66" fillId="2" borderId="66" xfId="0" applyFont="1" applyFill="1" applyBorder="1" applyAlignment="1" applyProtection="1">
      <alignment horizontal="center" vertical="center" wrapText="1"/>
      <protection locked="0" hidden="1"/>
    </xf>
    <xf numFmtId="0" fontId="66" fillId="3" borderId="55" xfId="0" applyFont="1" applyFill="1" applyBorder="1" applyAlignment="1" applyProtection="1">
      <alignment horizontal="left" vertical="center" wrapText="1"/>
      <protection hidden="1"/>
    </xf>
    <xf numFmtId="0" fontId="66" fillId="3" borderId="56" xfId="0" applyFont="1" applyFill="1" applyBorder="1" applyAlignment="1" applyProtection="1">
      <alignment horizontal="left" vertical="center" wrapText="1"/>
      <protection hidden="1"/>
    </xf>
    <xf numFmtId="0" fontId="66" fillId="3" borderId="57" xfId="0" applyFont="1" applyFill="1" applyBorder="1" applyAlignment="1" applyProtection="1">
      <alignment horizontal="left" vertical="center" wrapText="1"/>
      <protection hidden="1"/>
    </xf>
    <xf numFmtId="0" fontId="66" fillId="3" borderId="58" xfId="0" applyFont="1" applyFill="1" applyBorder="1" applyAlignment="1" applyProtection="1">
      <alignment horizontal="left" vertical="center" wrapText="1"/>
      <protection hidden="1"/>
    </xf>
    <xf numFmtId="0" fontId="66" fillId="3" borderId="0" xfId="0" applyFont="1" applyFill="1" applyAlignment="1" applyProtection="1">
      <alignment horizontal="left" vertical="center" wrapText="1"/>
      <protection hidden="1"/>
    </xf>
    <xf numFmtId="0" fontId="66" fillId="3" borderId="67" xfId="0" applyFont="1" applyFill="1" applyBorder="1" applyAlignment="1" applyProtection="1">
      <alignment horizontal="left" vertical="center" wrapText="1"/>
      <protection hidden="1"/>
    </xf>
    <xf numFmtId="0" fontId="66" fillId="3" borderId="63" xfId="0" applyFont="1" applyFill="1" applyBorder="1" applyAlignment="1" applyProtection="1">
      <alignment horizontal="left" vertical="center" wrapText="1"/>
      <protection hidden="1"/>
    </xf>
    <xf numFmtId="0" fontId="66" fillId="3" borderId="64" xfId="0" applyFont="1" applyFill="1" applyBorder="1" applyAlignment="1" applyProtection="1">
      <alignment horizontal="left" vertical="center" wrapText="1"/>
      <protection hidden="1"/>
    </xf>
    <xf numFmtId="0" fontId="66" fillId="3" borderId="65" xfId="0" applyFont="1" applyFill="1" applyBorder="1" applyAlignment="1" applyProtection="1">
      <alignment horizontal="left" vertical="center" wrapText="1"/>
      <protection hidden="1"/>
    </xf>
    <xf numFmtId="0" fontId="59" fillId="3" borderId="80" xfId="0" applyFont="1" applyFill="1" applyBorder="1" applyAlignment="1" applyProtection="1">
      <alignment horizontal="left" wrapText="1"/>
      <protection hidden="1"/>
    </xf>
    <xf numFmtId="0" fontId="59" fillId="3" borderId="81" xfId="0" applyFont="1" applyFill="1" applyBorder="1" applyAlignment="1" applyProtection="1">
      <alignment horizontal="left" wrapText="1"/>
      <protection hidden="1"/>
    </xf>
    <xf numFmtId="0" fontId="86" fillId="3" borderId="55" xfId="0" applyFont="1" applyFill="1" applyBorder="1" applyAlignment="1" applyProtection="1">
      <alignment horizontal="left" vertical="center"/>
      <protection hidden="1"/>
    </xf>
    <xf numFmtId="0" fontId="86" fillId="3" borderId="56" xfId="0" applyFont="1" applyFill="1" applyBorder="1" applyAlignment="1" applyProtection="1">
      <alignment horizontal="left" vertical="center"/>
      <protection hidden="1"/>
    </xf>
    <xf numFmtId="0" fontId="86" fillId="3" borderId="57" xfId="0" applyFont="1" applyFill="1" applyBorder="1" applyAlignment="1" applyProtection="1">
      <alignment horizontal="left" vertical="center"/>
      <protection hidden="1"/>
    </xf>
    <xf numFmtId="0" fontId="76" fillId="3" borderId="58" xfId="0" applyFont="1" applyFill="1" applyBorder="1" applyAlignment="1" applyProtection="1">
      <alignment horizontal="left" vertical="top"/>
      <protection hidden="1"/>
    </xf>
    <xf numFmtId="0" fontId="76" fillId="3" borderId="0" xfId="0" applyFont="1" applyFill="1" applyAlignment="1" applyProtection="1">
      <alignment horizontal="left" vertical="top"/>
      <protection hidden="1"/>
    </xf>
    <xf numFmtId="0" fontId="76" fillId="3" borderId="67" xfId="0" applyFont="1" applyFill="1" applyBorder="1" applyAlignment="1" applyProtection="1">
      <alignment horizontal="left" vertical="top"/>
      <protection hidden="1"/>
    </xf>
    <xf numFmtId="0" fontId="66" fillId="3" borderId="58" xfId="0" applyFont="1" applyFill="1" applyBorder="1" applyAlignment="1" applyProtection="1">
      <alignment horizontal="left" vertical="top" wrapText="1"/>
      <protection hidden="1"/>
    </xf>
    <xf numFmtId="0" fontId="66" fillId="3" borderId="0" xfId="0" applyFont="1" applyFill="1" applyAlignment="1" applyProtection="1">
      <alignment horizontal="left" vertical="top" wrapText="1"/>
      <protection hidden="1"/>
    </xf>
    <xf numFmtId="0" fontId="66" fillId="3" borderId="67" xfId="0" applyFont="1" applyFill="1" applyBorder="1" applyAlignment="1" applyProtection="1">
      <alignment horizontal="left" vertical="top" wrapText="1"/>
      <protection hidden="1"/>
    </xf>
    <xf numFmtId="0" fontId="44" fillId="8" borderId="55" xfId="0" applyFont="1" applyFill="1" applyBorder="1" applyAlignment="1">
      <alignment horizontal="left" vertical="top"/>
    </xf>
    <xf numFmtId="0" fontId="44" fillId="8" borderId="56" xfId="0" applyFont="1" applyFill="1" applyBorder="1" applyAlignment="1">
      <alignment horizontal="left" vertical="top"/>
    </xf>
    <xf numFmtId="0" fontId="44" fillId="8" borderId="57" xfId="0" applyFont="1" applyFill="1" applyBorder="1" applyAlignment="1">
      <alignment horizontal="left" vertical="top"/>
    </xf>
    <xf numFmtId="0" fontId="66" fillId="3" borderId="55" xfId="0" applyFont="1" applyFill="1" applyBorder="1" applyAlignment="1" applyProtection="1">
      <alignment horizontal="left" vertical="top" wrapText="1"/>
      <protection hidden="1"/>
    </xf>
    <xf numFmtId="0" fontId="66" fillId="3" borderId="56" xfId="0" applyFont="1" applyFill="1" applyBorder="1" applyAlignment="1" applyProtection="1">
      <alignment horizontal="left" vertical="top" wrapText="1"/>
      <protection hidden="1"/>
    </xf>
    <xf numFmtId="0" fontId="66" fillId="3" borderId="57" xfId="0" applyFont="1" applyFill="1" applyBorder="1" applyAlignment="1" applyProtection="1">
      <alignment horizontal="left" vertical="top" wrapText="1"/>
      <protection hidden="1"/>
    </xf>
    <xf numFmtId="0" fontId="75" fillId="3" borderId="58" xfId="0" applyFont="1" applyFill="1" applyBorder="1" applyAlignment="1" applyProtection="1">
      <alignment horizontal="left" vertical="top"/>
      <protection hidden="1"/>
    </xf>
    <xf numFmtId="0" fontId="75" fillId="3" borderId="0" xfId="0" applyFont="1" applyFill="1" applyAlignment="1" applyProtection="1">
      <alignment horizontal="left" vertical="top"/>
      <protection hidden="1"/>
    </xf>
    <xf numFmtId="0" fontId="75" fillId="3" borderId="67" xfId="0" applyFont="1" applyFill="1" applyBorder="1" applyAlignment="1" applyProtection="1">
      <alignment horizontal="left" vertical="top"/>
      <protection hidden="1"/>
    </xf>
    <xf numFmtId="0" fontId="39" fillId="3" borderId="58" xfId="0" applyFont="1" applyFill="1" applyBorder="1" applyAlignment="1" applyProtection="1">
      <alignment horizontal="left" vertical="top" indent="1"/>
      <protection hidden="1"/>
    </xf>
    <xf numFmtId="0" fontId="39" fillId="3" borderId="0" xfId="0" applyFont="1" applyFill="1" applyAlignment="1" applyProtection="1">
      <alignment horizontal="left" vertical="top" indent="1"/>
      <protection hidden="1"/>
    </xf>
    <xf numFmtId="0" fontId="39" fillId="3" borderId="67" xfId="0" applyFont="1" applyFill="1" applyBorder="1" applyAlignment="1" applyProtection="1">
      <alignment horizontal="left" vertical="top" indent="1"/>
      <protection hidden="1"/>
    </xf>
    <xf numFmtId="0" fontId="39" fillId="3" borderId="58" xfId="0" applyFont="1" applyFill="1" applyBorder="1" applyAlignment="1" applyProtection="1">
      <alignment horizontal="left" vertical="top" wrapText="1" indent="1"/>
      <protection hidden="1"/>
    </xf>
    <xf numFmtId="0" fontId="39" fillId="3" borderId="0" xfId="0" applyFont="1" applyFill="1" applyAlignment="1" applyProtection="1">
      <alignment horizontal="left" vertical="top" wrapText="1" indent="1"/>
      <protection hidden="1"/>
    </xf>
    <xf numFmtId="0" fontId="39" fillId="3" borderId="67" xfId="0" applyFont="1" applyFill="1" applyBorder="1" applyAlignment="1" applyProtection="1">
      <alignment horizontal="left" vertical="top" wrapText="1" indent="1"/>
      <protection hidden="1"/>
    </xf>
    <xf numFmtId="0" fontId="39" fillId="3" borderId="63" xfId="0" applyFont="1" applyFill="1" applyBorder="1" applyAlignment="1" applyProtection="1">
      <alignment horizontal="left" vertical="top" indent="1"/>
      <protection hidden="1"/>
    </xf>
    <xf numFmtId="0" fontId="39" fillId="3" borderId="64" xfId="0" applyFont="1" applyFill="1" applyBorder="1" applyAlignment="1" applyProtection="1">
      <alignment horizontal="left" vertical="top" indent="1"/>
      <protection hidden="1"/>
    </xf>
    <xf numFmtId="0" fontId="39" fillId="3" borderId="65" xfId="0" applyFont="1" applyFill="1" applyBorder="1" applyAlignment="1" applyProtection="1">
      <alignment horizontal="left" vertical="top" indent="1"/>
      <protection hidden="1"/>
    </xf>
    <xf numFmtId="0" fontId="82" fillId="4" borderId="12" xfId="1" applyFont="1" applyFill="1" applyBorder="1" applyAlignment="1">
      <alignment horizontal="center" vertical="center"/>
    </xf>
    <xf numFmtId="0" fontId="82" fillId="4" borderId="13" xfId="1" applyFont="1" applyFill="1" applyBorder="1" applyAlignment="1">
      <alignment horizontal="center" vertical="center"/>
    </xf>
    <xf numFmtId="0" fontId="82" fillId="4" borderId="34" xfId="1" applyFont="1" applyFill="1" applyBorder="1" applyAlignment="1">
      <alignment horizontal="center" vertical="center"/>
    </xf>
    <xf numFmtId="0" fontId="82" fillId="4" borderId="35" xfId="1" applyFont="1" applyFill="1" applyBorder="1" applyAlignment="1">
      <alignment horizontal="center" vertical="center"/>
    </xf>
    <xf numFmtId="0" fontId="39" fillId="3" borderId="59" xfId="0" applyFont="1" applyFill="1" applyBorder="1" applyAlignment="1">
      <alignment horizontal="left" vertical="center" indent="1"/>
    </xf>
    <xf numFmtId="0" fontId="39" fillId="3" borderId="68" xfId="0" applyFont="1" applyFill="1" applyBorder="1" applyAlignment="1">
      <alignment horizontal="left" vertical="center" indent="1"/>
    </xf>
    <xf numFmtId="0" fontId="39" fillId="3" borderId="66" xfId="0" applyFont="1" applyFill="1" applyBorder="1" applyAlignment="1">
      <alignment horizontal="left" vertical="center" indent="1"/>
    </xf>
    <xf numFmtId="0" fontId="23" fillId="2" borderId="59" xfId="0" applyFont="1" applyFill="1" applyBorder="1" applyAlignment="1">
      <alignment horizontal="center" vertical="center"/>
    </xf>
    <xf numFmtId="0" fontId="23" fillId="2" borderId="68" xfId="0" applyFont="1" applyFill="1" applyBorder="1" applyAlignment="1">
      <alignment horizontal="center" vertical="center"/>
    </xf>
    <xf numFmtId="0" fontId="23" fillId="2" borderId="66" xfId="0" applyFont="1" applyFill="1" applyBorder="1" applyAlignment="1">
      <alignment horizontal="center" vertical="center"/>
    </xf>
    <xf numFmtId="0" fontId="55" fillId="3" borderId="0" xfId="0" applyFont="1" applyFill="1" applyAlignment="1">
      <alignment horizontal="left" vertical="top" indent="7"/>
    </xf>
    <xf numFmtId="0" fontId="37" fillId="3" borderId="55" xfId="0" applyFont="1" applyFill="1" applyBorder="1" applyAlignment="1" applyProtection="1">
      <alignment horizontal="left" vertical="center" wrapText="1"/>
      <protection hidden="1"/>
    </xf>
    <xf numFmtId="0" fontId="37" fillId="3" borderId="56" xfId="0" applyFont="1" applyFill="1" applyBorder="1" applyAlignment="1" applyProtection="1">
      <alignment horizontal="left" vertical="center" wrapText="1"/>
      <protection hidden="1"/>
    </xf>
    <xf numFmtId="0" fontId="37" fillId="3" borderId="57" xfId="0" applyFont="1" applyFill="1" applyBorder="1" applyAlignment="1" applyProtection="1">
      <alignment horizontal="left" vertical="center" wrapText="1"/>
      <protection hidden="1"/>
    </xf>
    <xf numFmtId="0" fontId="37" fillId="3" borderId="58" xfId="0" applyFont="1" applyFill="1" applyBorder="1" applyAlignment="1" applyProtection="1">
      <alignment horizontal="left" vertical="center" wrapText="1"/>
      <protection hidden="1"/>
    </xf>
    <xf numFmtId="0" fontId="37" fillId="3" borderId="0" xfId="0" applyFont="1" applyFill="1" applyAlignment="1" applyProtection="1">
      <alignment horizontal="left" vertical="center" wrapText="1"/>
      <protection hidden="1"/>
    </xf>
    <xf numFmtId="0" fontId="37" fillId="3" borderId="67" xfId="0" applyFont="1" applyFill="1" applyBorder="1" applyAlignment="1" applyProtection="1">
      <alignment horizontal="left" vertical="center" wrapText="1"/>
      <protection hidden="1"/>
    </xf>
    <xf numFmtId="0" fontId="37" fillId="3" borderId="63" xfId="0" applyFont="1" applyFill="1" applyBorder="1" applyAlignment="1" applyProtection="1">
      <alignment horizontal="left" vertical="center" wrapText="1"/>
      <protection hidden="1"/>
    </xf>
    <xf numFmtId="0" fontId="37" fillId="3" borderId="64" xfId="0" applyFont="1" applyFill="1" applyBorder="1" applyAlignment="1" applyProtection="1">
      <alignment horizontal="left" vertical="center" wrapText="1"/>
      <protection hidden="1"/>
    </xf>
    <xf numFmtId="0" fontId="37" fillId="3" borderId="65" xfId="0" applyFont="1" applyFill="1" applyBorder="1" applyAlignment="1" applyProtection="1">
      <alignment horizontal="left" vertical="center" wrapText="1"/>
      <protection hidden="1"/>
    </xf>
    <xf numFmtId="0" fontId="55" fillId="3" borderId="63" xfId="0" quotePrefix="1" applyFont="1" applyFill="1" applyBorder="1" applyAlignment="1" applyProtection="1">
      <alignment horizontal="left" vertical="top" wrapText="1"/>
      <protection hidden="1"/>
    </xf>
    <xf numFmtId="0" fontId="55" fillId="3" borderId="64" xfId="0" quotePrefix="1" applyFont="1" applyFill="1" applyBorder="1" applyAlignment="1" applyProtection="1">
      <alignment horizontal="left" vertical="top" wrapText="1"/>
      <protection hidden="1"/>
    </xf>
    <xf numFmtId="0" fontId="55" fillId="3" borderId="65" xfId="0" quotePrefix="1" applyFont="1" applyFill="1" applyBorder="1" applyAlignment="1" applyProtection="1">
      <alignment horizontal="left" vertical="top" wrapText="1"/>
      <protection hidden="1"/>
    </xf>
    <xf numFmtId="0" fontId="55" fillId="3" borderId="58" xfId="0" quotePrefix="1" applyFont="1" applyFill="1" applyBorder="1" applyAlignment="1" applyProtection="1">
      <alignment horizontal="left" vertical="top" wrapText="1"/>
      <protection hidden="1"/>
    </xf>
    <xf numFmtId="0" fontId="55" fillId="3" borderId="0" xfId="0" quotePrefix="1" applyFont="1" applyFill="1" applyAlignment="1" applyProtection="1">
      <alignment horizontal="left" vertical="top" wrapText="1"/>
      <protection hidden="1"/>
    </xf>
    <xf numFmtId="0" fontId="55" fillId="3" borderId="67" xfId="0" quotePrefix="1" applyFont="1" applyFill="1" applyBorder="1" applyAlignment="1" applyProtection="1">
      <alignment horizontal="left" vertical="top" wrapText="1"/>
      <protection hidden="1"/>
    </xf>
    <xf numFmtId="0" fontId="55" fillId="3" borderId="58" xfId="1" quotePrefix="1" applyFont="1" applyFill="1" applyBorder="1" applyAlignment="1" applyProtection="1">
      <alignment horizontal="left" vertical="top" wrapText="1"/>
      <protection hidden="1"/>
    </xf>
    <xf numFmtId="0" fontId="55" fillId="3" borderId="0" xfId="1" quotePrefix="1" applyFont="1" applyFill="1" applyBorder="1" applyAlignment="1" applyProtection="1">
      <alignment horizontal="left" vertical="top" wrapText="1"/>
      <protection hidden="1"/>
    </xf>
    <xf numFmtId="0" fontId="55" fillId="3" borderId="67" xfId="1" quotePrefix="1" applyFont="1" applyFill="1" applyBorder="1" applyAlignment="1" applyProtection="1">
      <alignment horizontal="left" vertical="top" wrapText="1"/>
      <protection hidden="1"/>
    </xf>
    <xf numFmtId="0" fontId="55" fillId="3" borderId="0" xfId="1" applyFont="1" applyFill="1" applyBorder="1" applyAlignment="1" applyProtection="1">
      <alignment horizontal="left" vertical="top" wrapText="1"/>
      <protection hidden="1"/>
    </xf>
    <xf numFmtId="0" fontId="55" fillId="3" borderId="67" xfId="1" applyFont="1" applyFill="1" applyBorder="1" applyAlignment="1" applyProtection="1">
      <alignment horizontal="left" vertical="top" wrapText="1"/>
      <protection hidden="1"/>
    </xf>
    <xf numFmtId="0" fontId="55" fillId="3" borderId="55" xfId="0" applyFont="1" applyFill="1" applyBorder="1" applyAlignment="1" applyProtection="1">
      <alignment horizontal="left" vertical="top" wrapText="1"/>
      <protection hidden="1"/>
    </xf>
    <xf numFmtId="0" fontId="55" fillId="3" borderId="56" xfId="0" applyFont="1" applyFill="1" applyBorder="1" applyAlignment="1" applyProtection="1">
      <alignment horizontal="left" vertical="top" wrapText="1"/>
      <protection hidden="1"/>
    </xf>
    <xf numFmtId="0" fontId="55" fillId="3" borderId="57" xfId="0" applyFont="1" applyFill="1" applyBorder="1" applyAlignment="1" applyProtection="1">
      <alignment horizontal="left" vertical="top" wrapText="1"/>
      <protection hidden="1"/>
    </xf>
    <xf numFmtId="0" fontId="39" fillId="3" borderId="55" xfId="0" applyFont="1" applyFill="1" applyBorder="1" applyAlignment="1">
      <alignment horizontal="center" vertical="center" wrapText="1"/>
    </xf>
    <xf numFmtId="0" fontId="39" fillId="3" borderId="56" xfId="0" applyFont="1" applyFill="1" applyBorder="1" applyAlignment="1">
      <alignment horizontal="center" vertical="center" wrapText="1"/>
    </xf>
    <xf numFmtId="0" fontId="39" fillId="3" borderId="57" xfId="0" applyFont="1" applyFill="1" applyBorder="1" applyAlignment="1">
      <alignment horizontal="center" vertical="center" wrapText="1"/>
    </xf>
    <xf numFmtId="0" fontId="39" fillId="3" borderId="58"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67" xfId="0" applyFont="1" applyFill="1" applyBorder="1" applyAlignment="1">
      <alignment horizontal="center" vertical="center" wrapText="1"/>
    </xf>
    <xf numFmtId="0" fontId="39" fillId="3" borderId="63" xfId="0" applyFont="1" applyFill="1" applyBorder="1" applyAlignment="1">
      <alignment horizontal="center" vertical="center" wrapText="1"/>
    </xf>
    <xf numFmtId="0" fontId="39" fillId="3" borderId="64" xfId="0" applyFont="1" applyFill="1" applyBorder="1" applyAlignment="1">
      <alignment horizontal="center" vertical="center" wrapText="1"/>
    </xf>
    <xf numFmtId="0" fontId="39" fillId="3" borderId="65" xfId="0" applyFont="1" applyFill="1" applyBorder="1" applyAlignment="1">
      <alignment horizontal="center" vertical="center" wrapText="1"/>
    </xf>
    <xf numFmtId="0" fontId="55" fillId="3" borderId="63" xfId="0" applyFont="1" applyFill="1" applyBorder="1" applyAlignment="1" applyProtection="1">
      <alignment horizontal="left" vertical="top" wrapText="1"/>
      <protection hidden="1"/>
    </xf>
    <xf numFmtId="0" fontId="55" fillId="3" borderId="64" xfId="0" applyFont="1" applyFill="1" applyBorder="1" applyAlignment="1" applyProtection="1">
      <alignment horizontal="left" vertical="top" wrapText="1"/>
      <protection hidden="1"/>
    </xf>
    <xf numFmtId="0" fontId="72" fillId="3" borderId="55" xfId="0" applyFont="1" applyFill="1" applyBorder="1" applyAlignment="1" applyProtection="1">
      <alignment horizontal="left" vertical="center" wrapText="1"/>
      <protection hidden="1"/>
    </xf>
    <xf numFmtId="0" fontId="72" fillId="3" borderId="56" xfId="0" applyFont="1" applyFill="1" applyBorder="1" applyAlignment="1" applyProtection="1">
      <alignment horizontal="left" vertical="center" wrapText="1"/>
      <protection hidden="1"/>
    </xf>
    <xf numFmtId="0" fontId="72" fillId="3" borderId="57" xfId="0" applyFont="1" applyFill="1" applyBorder="1" applyAlignment="1" applyProtection="1">
      <alignment horizontal="left" vertical="center" wrapText="1"/>
      <protection hidden="1"/>
    </xf>
    <xf numFmtId="0" fontId="72" fillId="3" borderId="58" xfId="0" applyFont="1" applyFill="1" applyBorder="1" applyAlignment="1" applyProtection="1">
      <alignment horizontal="left" vertical="center" wrapText="1"/>
      <protection hidden="1"/>
    </xf>
    <xf numFmtId="0" fontId="72" fillId="3" borderId="0" xfId="0" applyFont="1" applyFill="1" applyAlignment="1" applyProtection="1">
      <alignment horizontal="left" vertical="center" wrapText="1"/>
      <protection hidden="1"/>
    </xf>
    <xf numFmtId="0" fontId="72" fillId="3" borderId="67" xfId="0" applyFont="1" applyFill="1" applyBorder="1" applyAlignment="1" applyProtection="1">
      <alignment horizontal="left" vertical="center" wrapText="1"/>
      <protection hidden="1"/>
    </xf>
    <xf numFmtId="0" fontId="72" fillId="3" borderId="63" xfId="0" applyFont="1" applyFill="1" applyBorder="1" applyAlignment="1" applyProtection="1">
      <alignment horizontal="left" vertical="center" wrapText="1"/>
      <protection hidden="1"/>
    </xf>
    <xf numFmtId="0" fontId="72" fillId="3" borderId="64" xfId="0" applyFont="1" applyFill="1" applyBorder="1" applyAlignment="1" applyProtection="1">
      <alignment horizontal="left" vertical="center" wrapText="1"/>
      <protection hidden="1"/>
    </xf>
    <xf numFmtId="0" fontId="72" fillId="3" borderId="65" xfId="0" applyFont="1" applyFill="1" applyBorder="1" applyAlignment="1" applyProtection="1">
      <alignment horizontal="left" vertical="center" wrapText="1"/>
      <protection hidden="1"/>
    </xf>
    <xf numFmtId="0" fontId="37" fillId="3" borderId="59" xfId="0" applyFont="1" applyFill="1" applyBorder="1" applyAlignment="1">
      <alignment horizontal="left" vertical="center" wrapText="1" indent="1"/>
    </xf>
    <xf numFmtId="0" fontId="37" fillId="3" borderId="66" xfId="0" applyFont="1" applyFill="1" applyBorder="1" applyAlignment="1">
      <alignment horizontal="left" vertical="center" wrapText="1" indent="1"/>
    </xf>
    <xf numFmtId="0" fontId="37" fillId="3" borderId="59" xfId="0" applyFont="1" applyFill="1" applyBorder="1" applyAlignment="1">
      <alignment horizontal="left" vertical="center" indent="1"/>
    </xf>
    <xf numFmtId="0" fontId="37" fillId="3" borderId="66" xfId="0" applyFont="1" applyFill="1" applyBorder="1" applyAlignment="1">
      <alignment horizontal="left" vertical="center" indent="1"/>
    </xf>
    <xf numFmtId="0" fontId="66" fillId="3" borderId="55" xfId="0" applyFont="1" applyFill="1" applyBorder="1" applyAlignment="1">
      <alignment horizontal="left" vertical="center" wrapText="1"/>
    </xf>
    <xf numFmtId="0" fontId="66" fillId="3" borderId="56" xfId="0" applyFont="1" applyFill="1" applyBorder="1" applyAlignment="1">
      <alignment horizontal="left" vertical="center" wrapText="1"/>
    </xf>
    <xf numFmtId="0" fontId="66" fillId="3" borderId="57" xfId="0" applyFont="1" applyFill="1" applyBorder="1" applyAlignment="1">
      <alignment horizontal="left" vertical="center" wrapText="1"/>
    </xf>
    <xf numFmtId="0" fontId="66" fillId="3" borderId="58" xfId="0" applyFont="1" applyFill="1" applyBorder="1" applyAlignment="1">
      <alignment horizontal="left" vertical="center" wrapText="1"/>
    </xf>
    <xf numFmtId="0" fontId="66" fillId="3" borderId="0" xfId="0" applyFont="1" applyFill="1" applyAlignment="1">
      <alignment horizontal="left" vertical="center" wrapText="1"/>
    </xf>
    <xf numFmtId="0" fontId="66" fillId="3" borderId="67" xfId="0" applyFont="1" applyFill="1" applyBorder="1" applyAlignment="1">
      <alignment horizontal="left" vertical="center" wrapText="1"/>
    </xf>
    <xf numFmtId="0" fontId="66" fillId="3" borderId="63" xfId="0" applyFont="1" applyFill="1" applyBorder="1" applyAlignment="1">
      <alignment horizontal="left" vertical="center" wrapText="1"/>
    </xf>
    <xf numFmtId="0" fontId="66" fillId="3" borderId="64" xfId="0" applyFont="1" applyFill="1" applyBorder="1" applyAlignment="1">
      <alignment horizontal="left" vertical="center" wrapText="1"/>
    </xf>
    <xf numFmtId="0" fontId="66" fillId="3" borderId="65" xfId="0" applyFont="1" applyFill="1" applyBorder="1" applyAlignment="1">
      <alignment horizontal="left" vertical="center" wrapText="1"/>
    </xf>
    <xf numFmtId="0" fontId="55" fillId="3" borderId="55" xfId="0" applyFont="1" applyFill="1" applyBorder="1" applyAlignment="1" applyProtection="1">
      <alignment horizontal="left" vertical="center" wrapText="1"/>
      <protection hidden="1"/>
    </xf>
    <xf numFmtId="0" fontId="55" fillId="3" borderId="56" xfId="0" applyFont="1" applyFill="1" applyBorder="1" applyAlignment="1" applyProtection="1">
      <alignment horizontal="left" vertical="center" wrapText="1"/>
      <protection hidden="1"/>
    </xf>
    <xf numFmtId="0" fontId="55" fillId="3" borderId="57" xfId="0" applyFont="1" applyFill="1" applyBorder="1" applyAlignment="1" applyProtection="1">
      <alignment horizontal="left" vertical="center" wrapText="1"/>
      <protection hidden="1"/>
    </xf>
    <xf numFmtId="0" fontId="55" fillId="3" borderId="58" xfId="0" applyFont="1" applyFill="1" applyBorder="1" applyAlignment="1" applyProtection="1">
      <alignment horizontal="left" vertical="center" wrapText="1"/>
      <protection hidden="1"/>
    </xf>
    <xf numFmtId="0" fontId="55" fillId="3" borderId="0" xfId="0" applyFont="1" applyFill="1" applyAlignment="1" applyProtection="1">
      <alignment horizontal="left" vertical="center" wrapText="1"/>
      <protection hidden="1"/>
    </xf>
    <xf numFmtId="0" fontId="55" fillId="3" borderId="67" xfId="0" applyFont="1" applyFill="1" applyBorder="1" applyAlignment="1" applyProtection="1">
      <alignment horizontal="left" vertical="center" wrapText="1"/>
      <protection hidden="1"/>
    </xf>
    <xf numFmtId="0" fontId="55" fillId="3" borderId="63" xfId="0" applyFont="1" applyFill="1" applyBorder="1" applyAlignment="1" applyProtection="1">
      <alignment horizontal="left" vertical="center" wrapText="1"/>
      <protection hidden="1"/>
    </xf>
    <xf numFmtId="0" fontId="55" fillId="3" borderId="64" xfId="0" applyFont="1" applyFill="1" applyBorder="1" applyAlignment="1" applyProtection="1">
      <alignment horizontal="left" vertical="center" wrapText="1"/>
      <protection hidden="1"/>
    </xf>
    <xf numFmtId="0" fontId="55" fillId="3" borderId="65" xfId="0" applyFont="1" applyFill="1" applyBorder="1" applyAlignment="1" applyProtection="1">
      <alignment horizontal="left" vertical="center" wrapText="1"/>
      <protection hidden="1"/>
    </xf>
    <xf numFmtId="0" fontId="1" fillId="4" borderId="9" xfId="0" applyFont="1" applyFill="1" applyBorder="1" applyAlignment="1" applyProtection="1">
      <alignment horizontal="center" vertical="center"/>
      <protection hidden="1"/>
    </xf>
    <xf numFmtId="0" fontId="1" fillId="4" borderId="10"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0" fontId="54" fillId="3" borderId="0" xfId="1" applyFont="1" applyFill="1" applyAlignment="1" applyProtection="1">
      <alignment horizontal="center" vertical="top"/>
      <protection hidden="1"/>
    </xf>
    <xf numFmtId="0" fontId="55" fillId="3" borderId="55" xfId="1" applyFont="1" applyFill="1" applyBorder="1" applyAlignment="1" applyProtection="1">
      <alignment horizontal="left" vertical="center" wrapText="1"/>
      <protection hidden="1"/>
    </xf>
    <xf numFmtId="0" fontId="55" fillId="3" borderId="56" xfId="1" applyFont="1" applyFill="1" applyBorder="1" applyAlignment="1" applyProtection="1">
      <alignment horizontal="left" vertical="center" wrapText="1"/>
      <protection hidden="1"/>
    </xf>
    <xf numFmtId="0" fontId="55" fillId="3" borderId="57" xfId="1" applyFont="1" applyFill="1" applyBorder="1" applyAlignment="1" applyProtection="1">
      <alignment horizontal="left" vertical="center" wrapText="1"/>
      <protection hidden="1"/>
    </xf>
    <xf numFmtId="0" fontId="55" fillId="3" borderId="63" xfId="1" applyFont="1" applyFill="1" applyBorder="1" applyAlignment="1" applyProtection="1">
      <alignment horizontal="left" vertical="center" wrapText="1"/>
      <protection hidden="1"/>
    </xf>
    <xf numFmtId="0" fontId="55" fillId="3" borderId="64" xfId="1" applyFont="1" applyFill="1" applyBorder="1" applyAlignment="1" applyProtection="1">
      <alignment horizontal="left" vertical="center" wrapText="1"/>
      <protection hidden="1"/>
    </xf>
    <xf numFmtId="0" fontId="55" fillId="3" borderId="65" xfId="1" applyFont="1" applyFill="1" applyBorder="1" applyAlignment="1" applyProtection="1">
      <alignment horizontal="left" vertical="center" wrapText="1"/>
      <protection hidden="1"/>
    </xf>
    <xf numFmtId="0" fontId="55" fillId="3" borderId="65" xfId="0" applyFont="1" applyFill="1" applyBorder="1" applyAlignment="1" applyProtection="1">
      <alignment horizontal="left" vertical="top" wrapText="1"/>
      <protection hidden="1"/>
    </xf>
    <xf numFmtId="0" fontId="39" fillId="3" borderId="55" xfId="0" applyFont="1" applyFill="1" applyBorder="1" applyAlignment="1">
      <alignment horizontal="left" vertical="top" wrapText="1"/>
    </xf>
    <xf numFmtId="0" fontId="39" fillId="3" borderId="56" xfId="0" applyFont="1" applyFill="1" applyBorder="1" applyAlignment="1">
      <alignment horizontal="left" vertical="top" wrapText="1"/>
    </xf>
    <xf numFmtId="0" fontId="39" fillId="3" borderId="57"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5" xfId="0" applyFont="1" applyFill="1" applyBorder="1" applyAlignment="1">
      <alignment horizontal="left" vertical="top" wrapText="1"/>
    </xf>
    <xf numFmtId="0" fontId="55" fillId="3" borderId="55" xfId="0" applyFont="1" applyFill="1" applyBorder="1" applyAlignment="1">
      <alignment horizontal="left" vertical="center" wrapText="1"/>
    </xf>
    <xf numFmtId="0" fontId="55" fillId="3" borderId="56" xfId="0" applyFont="1" applyFill="1" applyBorder="1" applyAlignment="1">
      <alignment horizontal="left" vertical="center" wrapText="1"/>
    </xf>
    <xf numFmtId="0" fontId="55" fillId="3" borderId="57"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5" fillId="3" borderId="64" xfId="0" applyFont="1" applyFill="1" applyBorder="1" applyAlignment="1">
      <alignment horizontal="left" vertical="center" wrapText="1"/>
    </xf>
    <xf numFmtId="0" fontId="55" fillId="3" borderId="65" xfId="0" applyFont="1" applyFill="1" applyBorder="1" applyAlignment="1">
      <alignment horizontal="left" vertical="center" wrapText="1"/>
    </xf>
    <xf numFmtId="0" fontId="81" fillId="4" borderId="0" xfId="1" applyFont="1" applyFill="1" applyBorder="1" applyAlignment="1">
      <alignment horizontal="center" vertical="center"/>
    </xf>
    <xf numFmtId="0" fontId="44" fillId="2" borderId="77" xfId="0" applyFont="1" applyFill="1" applyBorder="1" applyAlignment="1" applyProtection="1">
      <alignment horizontal="left" vertical="center"/>
      <protection hidden="1"/>
    </xf>
    <xf numFmtId="0" fontId="66" fillId="3" borderId="63" xfId="0" applyFont="1" applyFill="1" applyBorder="1" applyAlignment="1" applyProtection="1">
      <alignment horizontal="left" vertical="top" wrapText="1"/>
      <protection hidden="1"/>
    </xf>
    <xf numFmtId="0" fontId="66" fillId="3" borderId="64" xfId="0" applyFont="1" applyFill="1" applyBorder="1" applyAlignment="1" applyProtection="1">
      <alignment horizontal="left" vertical="top" wrapText="1"/>
      <protection hidden="1"/>
    </xf>
    <xf numFmtId="0" fontId="66" fillId="3" borderId="65" xfId="0" applyFont="1" applyFill="1" applyBorder="1" applyAlignment="1" applyProtection="1">
      <alignment horizontal="left" vertical="top" wrapText="1"/>
      <protection hidden="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3" fillId="3" borderId="7"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12" fillId="4" borderId="9" xfId="0" applyFont="1" applyFill="1" applyBorder="1" applyAlignment="1" applyProtection="1">
      <alignment horizontal="center"/>
      <protection hidden="1"/>
    </xf>
    <xf numFmtId="0" fontId="12" fillId="4" borderId="10" xfId="0" applyFont="1" applyFill="1" applyBorder="1" applyAlignment="1" applyProtection="1">
      <alignment horizontal="center"/>
      <protection hidden="1"/>
    </xf>
    <xf numFmtId="0" fontId="12" fillId="4" borderId="11" xfId="0" applyFont="1" applyFill="1" applyBorder="1" applyAlignment="1" applyProtection="1">
      <alignment horizontal="center"/>
      <protection hidden="1"/>
    </xf>
    <xf numFmtId="0" fontId="66" fillId="3" borderId="60" xfId="0" applyFont="1" applyFill="1" applyBorder="1" applyAlignment="1" applyProtection="1">
      <alignment horizontal="left" vertical="center" wrapText="1"/>
      <protection hidden="1"/>
    </xf>
    <xf numFmtId="0" fontId="66" fillId="3" borderId="61" xfId="0" applyFont="1" applyFill="1" applyBorder="1" applyAlignment="1" applyProtection="1">
      <alignment horizontal="left" vertical="center" wrapText="1"/>
      <protection hidden="1"/>
    </xf>
    <xf numFmtId="0" fontId="66" fillId="3" borderId="62" xfId="0" applyFont="1" applyFill="1" applyBorder="1" applyAlignment="1" applyProtection="1">
      <alignment horizontal="left" vertical="center" wrapText="1"/>
      <protection hidden="1"/>
    </xf>
    <xf numFmtId="0" fontId="54" fillId="3" borderId="0" xfId="0" applyFont="1" applyFill="1" applyAlignment="1" applyProtection="1">
      <alignment horizontal="center"/>
      <protection hidden="1"/>
    </xf>
    <xf numFmtId="0" fontId="68" fillId="3" borderId="56" xfId="1" applyFont="1" applyFill="1" applyBorder="1" applyAlignment="1" applyProtection="1">
      <alignment horizontal="left" vertical="top"/>
      <protection hidden="1"/>
    </xf>
    <xf numFmtId="0" fontId="66" fillId="3" borderId="60" xfId="0" applyFont="1" applyFill="1" applyBorder="1" applyAlignment="1" applyProtection="1">
      <alignment horizontal="left" vertical="top" wrapText="1"/>
      <protection hidden="1"/>
    </xf>
    <xf numFmtId="0" fontId="66" fillId="3" borderId="61" xfId="0" applyFont="1" applyFill="1" applyBorder="1" applyAlignment="1" applyProtection="1">
      <alignment horizontal="left" vertical="top" wrapText="1"/>
      <protection hidden="1"/>
    </xf>
    <xf numFmtId="0" fontId="66" fillId="3" borderId="62" xfId="0" applyFont="1" applyFill="1" applyBorder="1" applyAlignment="1" applyProtection="1">
      <alignment horizontal="left" vertical="top" wrapText="1"/>
      <protection hidden="1"/>
    </xf>
    <xf numFmtId="0" fontId="44" fillId="8" borderId="63" xfId="0" applyFont="1" applyFill="1" applyBorder="1" applyAlignment="1">
      <alignment horizontal="left" vertical="top"/>
    </xf>
    <xf numFmtId="0" fontId="44" fillId="8" borderId="64" xfId="0" applyFont="1" applyFill="1" applyBorder="1" applyAlignment="1">
      <alignment horizontal="left" vertical="top"/>
    </xf>
    <xf numFmtId="0" fontId="44" fillId="8" borderId="65" xfId="0" applyFont="1" applyFill="1" applyBorder="1" applyAlignment="1">
      <alignment horizontal="left" vertical="top"/>
    </xf>
  </cellXfs>
  <cellStyles count="6">
    <cellStyle name="Hyperlink" xfId="1" builtinId="8"/>
    <cellStyle name="Hyperlink 2" xfId="2" xr:uid="{4A660BF7-8775-495D-80ED-3DB8EFFC07EC}"/>
    <cellStyle name="Hyperlink 3" xfId="3" xr:uid="{B35F0D96-5013-42C3-9904-7DAC5E6FDBC4}"/>
    <cellStyle name="Normal" xfId="0" builtinId="0"/>
    <cellStyle name="Normal 2" xfId="4" xr:uid="{52B9BCD8-EF9D-46F9-B87B-FDC88D2BCE02}"/>
    <cellStyle name="Normal 2 2" xfId="5" xr:uid="{E578B43F-BFD2-4B51-8FFD-B99796DCD2BE}"/>
  </cellStyles>
  <dxfs count="0"/>
  <tableStyles count="0" defaultTableStyle="TableStyleMedium2" defaultPivotStyle="PivotStyleLight16"/>
  <colors>
    <mruColors>
      <color rgb="FF4D7491"/>
      <color rgb="FF0C9992"/>
      <color rgb="FFE98023"/>
      <color rgb="FF014560"/>
      <color rgb="FF8DABC2"/>
      <color rgb="FFB9D9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V$12" lockText="1" noThreeD="1"/>
</file>

<file path=xl/ctrlProps/ctrlProp10.xml><?xml version="1.0" encoding="utf-8"?>
<formControlPr xmlns="http://schemas.microsoft.com/office/spreadsheetml/2009/9/main" objectType="Radio" checked="Checked" firstButton="1" fmlaLink="$V$39" lockText="1" noThreeD="1"/>
</file>

<file path=xl/ctrlProps/ctrlProp100.xml><?xml version="1.0" encoding="utf-8"?>
<formControlPr xmlns="http://schemas.microsoft.com/office/spreadsheetml/2009/9/main" objectType="Radio" checked="Checked" firstButton="1" fmlaLink="$V$4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fmlaLink="$V$44"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fmlaLink="$V$50"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fmlaLink="$V$6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fmlaLink="$V$5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fmlaLink="$V$64"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fmlaLink="$V$67"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fmlaLink="$V$7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fmlaLink="$V$75"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V$8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V$42" lockText="1" noThreeD="1"/>
</file>

<file path=xl/ctrlProps/ctrlProp130.xml><?xml version="1.0" encoding="utf-8"?>
<formControlPr xmlns="http://schemas.microsoft.com/office/spreadsheetml/2009/9/main" objectType="Radio" checked="Checked" firstButton="1" fmlaLink="$V$99"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checked="Checked" firstButton="1" fmlaLink="$V$102"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fmlaLink="$V$96"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checked="Checked" firstButton="1" fmlaLink="$V$12"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fmlaLink="$V$12"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fmlaLink="$V$2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checked="Checked" firstButton="1" fmlaLink="$V$30"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checked="Checked" firstButton="1" fmlaLink="$V$4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checked="Checked" firstButton="1" fmlaLink="$V$4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V$47"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V$36" lockText="1" noThreeD="1"/>
</file>

<file path=xl/ctrlProps/ctrlProp160.xml><?xml version="1.0" encoding="utf-8"?>
<formControlPr xmlns="http://schemas.microsoft.com/office/spreadsheetml/2009/9/main" objectType="Radio" checked="Checked" firstButton="1" fmlaLink="$V$63"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checked="Checked" firstButton="1" fmlaLink="$V$60"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checked="Checked" firstButton="1" fmlaLink="$V$66"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V$45"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V$1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V$2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V$3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fmlaLink="$V$1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firstButton="1" fmlaLink="$V$1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checked="Checked" firstButton="1" fmlaLink="$V$25"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V$2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fmlaLink="$V$29"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firstButton="1" fmlaLink="$V$33"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firstButton="1" fmlaLink="$V$37"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V$27"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checked="Checked" firstButton="1" fmlaLink="$V$43"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checked="Checked" firstButton="1" fmlaLink="$V$46"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V$49"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V$52"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V$67" lockText="1" noThreeD="1"/>
</file>

<file path=xl/ctrlProps/ctrlProp7.xml><?xml version="1.0" encoding="utf-8"?>
<formControlPr xmlns="http://schemas.microsoft.com/office/spreadsheetml/2009/9/main" objectType="Radio" checked="Checked" firstButton="1" fmlaLink="$V$3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V$70"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fmlaLink="$V$64"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fmlaLink="$V$6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V$36"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checked="Checked" firstButton="1" fmlaLink="$V$15"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V$18"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V$24"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V$2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V$27"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rsb.org/" TargetMode="External"/><Relationship Id="rId1" Type="http://schemas.openxmlformats.org/officeDocument/2006/relationships/hyperlink" Target="#Instructions!C4"/></Relationships>
</file>

<file path=xl/drawings/_rels/drawing2.xml.rels><?xml version="1.0" encoding="UTF-8" standalone="yes"?>
<Relationships xmlns="http://schemas.openxmlformats.org/package/2006/relationships"><Relationship Id="rId1" Type="http://schemas.openxmlformats.org/officeDocument/2006/relationships/hyperlink" Target="https://rsb.org/wp-content/uploads/2020/06/RSB-GUI-005-01-SIA-Guidelines_3.0-final.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iucngisd.org/gisd/"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fao.org/3/i6677e/i6677e.pdf" TargetMode="External"/></Relationships>
</file>

<file path=xl/drawings/drawing1.xml><?xml version="1.0" encoding="utf-8"?>
<xdr:wsDr xmlns:xdr="http://schemas.openxmlformats.org/drawingml/2006/spreadsheetDrawing" xmlns:a="http://schemas.openxmlformats.org/drawingml/2006/main">
  <xdr:twoCellAnchor editAs="absolute">
    <xdr:from>
      <xdr:col>3</xdr:col>
      <xdr:colOff>161410</xdr:colOff>
      <xdr:row>1</xdr:row>
      <xdr:rowOff>42335</xdr:rowOff>
    </xdr:from>
    <xdr:to>
      <xdr:col>3</xdr:col>
      <xdr:colOff>1020232</xdr:colOff>
      <xdr:row>4</xdr:row>
      <xdr:rowOff>16934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372990" y="209975"/>
          <a:ext cx="858822" cy="53847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1" i="0" u="none" strike="noStrike" kern="0" cap="none" spc="0" normalizeH="0" baseline="0" noProof="0">
              <a:ln>
                <a:noFill/>
              </a:ln>
              <a:solidFill>
                <a:sysClr val="windowText" lastClr="000000"/>
              </a:solidFill>
              <a:effectLst/>
              <a:uLnTx/>
              <a:uFillTx/>
              <a:latin typeface="Aptos Narrow" panose="020B0004020202020204" pitchFamily="34" charset="0"/>
              <a:ea typeface="+mn-ea"/>
              <a:cs typeface="Arial" panose="020B0604020202020204" pitchFamily="34" charset="0"/>
            </a:rPr>
            <a:t>↑</a:t>
          </a:r>
          <a:br>
            <a:rPr kumimoji="0" lang="en-GB" sz="1050" b="1" i="0" u="none" strike="noStrike" kern="0" cap="none" spc="0" normalizeH="0" baseline="0" noProof="0">
              <a:ln>
                <a:noFill/>
              </a:ln>
              <a:solidFill>
                <a:sysClr val="windowText" lastClr="000000"/>
              </a:solidFill>
              <a:effectLst/>
              <a:uLnTx/>
              <a:uFillTx/>
              <a:latin typeface="Aptos Narrow" panose="020B0004020202020204" pitchFamily="34" charset="0"/>
              <a:ea typeface="+mn-ea"/>
              <a:cs typeface="Arial" panose="020B0604020202020204" pitchFamily="34" charset="0"/>
            </a:rPr>
          </a:br>
          <a:r>
            <a:rPr lang="en-GB" sz="1000" b="1" i="0" baseline="0">
              <a:solidFill>
                <a:sysClr val="windowText" lastClr="000000"/>
              </a:solidFill>
              <a:effectLst/>
              <a:latin typeface="+mn-lt"/>
              <a:ea typeface="+mn-ea"/>
              <a:cs typeface="+mn-cs"/>
            </a:rPr>
            <a:t>START HERE </a:t>
          </a:r>
          <a:endParaRPr kumimoji="0" lang="en-GB" sz="10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xdr:txBody>
    </xdr:sp>
    <xdr:clientData/>
  </xdr:twoCellAnchor>
  <xdr:twoCellAnchor editAs="oneCell">
    <xdr:from>
      <xdr:col>11</xdr:col>
      <xdr:colOff>904311</xdr:colOff>
      <xdr:row>15</xdr:row>
      <xdr:rowOff>0</xdr:rowOff>
    </xdr:from>
    <xdr:to>
      <xdr:col>14</xdr:col>
      <xdr:colOff>468719</xdr:colOff>
      <xdr:row>20</xdr:row>
      <xdr:rowOff>28362</xdr:rowOff>
    </xdr:to>
    <xdr:pic>
      <xdr:nvPicPr>
        <xdr:cNvPr id="3" name="Picture 2" descr="A black background with a logo&#10;&#10;Description automatically generated">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3504" r="30496"/>
        <a:stretch>
          <a:fillRect/>
        </a:stretch>
      </xdr:blipFill>
      <xdr:spPr>
        <a:xfrm>
          <a:off x="11099871" y="2694095"/>
          <a:ext cx="2764808" cy="104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26</xdr:row>
      <xdr:rowOff>0</xdr:rowOff>
    </xdr:from>
    <xdr:to>
      <xdr:col>3</xdr:col>
      <xdr:colOff>1596390</xdr:colOff>
      <xdr:row>28</xdr:row>
      <xdr:rowOff>72389</xdr:rowOff>
    </xdr:to>
    <xdr:grpSp>
      <xdr:nvGrpSpPr>
        <xdr:cNvPr id="78" name="Group 77">
          <a:extLst>
            <a:ext uri="{FF2B5EF4-FFF2-40B4-BE49-F238E27FC236}">
              <a16:creationId xmlns:a16="http://schemas.microsoft.com/office/drawing/2014/main" id="{00000000-0008-0000-0500-00004E000000}"/>
            </a:ext>
          </a:extLst>
        </xdr:cNvPr>
        <xdr:cNvGrpSpPr/>
      </xdr:nvGrpSpPr>
      <xdr:grpSpPr>
        <a:xfrm>
          <a:off x="550333" y="5937250"/>
          <a:ext cx="1310640" cy="527472"/>
          <a:chOff x="609600" y="5648325"/>
          <a:chExt cx="1600200" cy="413384"/>
        </a:xfrm>
      </xdr:grpSpPr>
      <xdr:sp macro="" textlink="">
        <xdr:nvSpPr>
          <xdr:cNvPr id="9276" name="Option Button 60" hidden="1">
            <a:extLst>
              <a:ext uri="{63B3BB69-23CF-44E3-9099-C40C66FF867C}">
                <a14:compatExt xmlns:a14="http://schemas.microsoft.com/office/drawing/2010/main" spid="_x0000_s9276"/>
              </a:ext>
              <a:ext uri="{FF2B5EF4-FFF2-40B4-BE49-F238E27FC236}">
                <a16:creationId xmlns:a16="http://schemas.microsoft.com/office/drawing/2014/main" id="{00000000-0008-0000-0500-00003C24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9277" name="Option Button 61" hidden="1">
            <a:extLst>
              <a:ext uri="{63B3BB69-23CF-44E3-9099-C40C66FF867C}">
                <a14:compatExt xmlns:a14="http://schemas.microsoft.com/office/drawing/2010/main" spid="_x0000_s9277"/>
              </a:ext>
              <a:ext uri="{FF2B5EF4-FFF2-40B4-BE49-F238E27FC236}">
                <a16:creationId xmlns:a16="http://schemas.microsoft.com/office/drawing/2014/main" id="{00000000-0008-0000-0500-00003D24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9278" name="Group Box 62" hidden="1">
            <a:extLst>
              <a:ext uri="{63B3BB69-23CF-44E3-9099-C40C66FF867C}">
                <a14:compatExt xmlns:a14="http://schemas.microsoft.com/office/drawing/2010/main" spid="_x0000_s9278"/>
              </a:ext>
              <a:ext uri="{FF2B5EF4-FFF2-40B4-BE49-F238E27FC236}">
                <a16:creationId xmlns:a16="http://schemas.microsoft.com/office/drawing/2014/main" id="{00000000-0008-0000-0500-00003E240000}"/>
              </a:ext>
            </a:extLst>
          </xdr:cNvPr>
          <xdr:cNvSpPr/>
        </xdr:nvSpPr>
        <xdr:spPr bwMode="auto">
          <a:xfrm>
            <a:off x="609600" y="5648325"/>
            <a:ext cx="1600200"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mc:AlternateContent xmlns:mc="http://schemas.openxmlformats.org/markup-compatibility/2006">
    <mc:Choice xmlns:a14="http://schemas.microsoft.com/office/drawing/2010/main" Requires="a14">
      <xdr:twoCellAnchor editAs="absolute">
        <xdr:from>
          <xdr:col>8</xdr:col>
          <xdr:colOff>693</xdr:colOff>
          <xdr:row>10</xdr:row>
          <xdr:rowOff>48492</xdr:rowOff>
        </xdr:from>
        <xdr:to>
          <xdr:col>9</xdr:col>
          <xdr:colOff>693</xdr:colOff>
          <xdr:row>13</xdr:row>
          <xdr:rowOff>2983</xdr:rowOff>
        </xdr:to>
        <xdr:grpSp>
          <xdr:nvGrpSpPr>
            <xdr:cNvPr id="40" name="Group 39">
              <a:extLst>
                <a:ext uri="{FF2B5EF4-FFF2-40B4-BE49-F238E27FC236}">
                  <a16:creationId xmlns:a16="http://schemas.microsoft.com/office/drawing/2014/main" id="{00000000-0008-0000-0500-000028000000}"/>
                </a:ext>
              </a:extLst>
            </xdr:cNvPr>
            <xdr:cNvGrpSpPr/>
          </xdr:nvGrpSpPr>
          <xdr:grpSpPr>
            <a:xfrm>
              <a:off x="5154776" y="2154575"/>
              <a:ext cx="804334" cy="1002241"/>
              <a:chOff x="609594" y="5648474"/>
              <a:chExt cx="1600199" cy="413381"/>
            </a:xfrm>
          </xdr:grpSpPr>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500-00003F240000}"/>
                  </a:ext>
                </a:extLst>
              </xdr:cNvPr>
              <xdr:cNvSpPr/>
            </xdr:nvSpPr>
            <xdr:spPr bwMode="auto">
              <a:xfrm>
                <a:off x="1192429" y="5719497"/>
                <a:ext cx="722712" cy="11717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500-000040240000}"/>
                  </a:ext>
                </a:extLst>
              </xdr:cNvPr>
              <xdr:cNvSpPr/>
            </xdr:nvSpPr>
            <xdr:spPr bwMode="auto">
              <a:xfrm>
                <a:off x="1193953" y="5907655"/>
                <a:ext cx="649703" cy="8427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1" name="Group Box 65" descr="Select" hidden="1">
                <a:extLst>
                  <a:ext uri="{63B3BB69-23CF-44E3-9099-C40C66FF867C}">
                    <a14:compatExt spid="_x0000_s9281"/>
                  </a:ext>
                  <a:ext uri="{FF2B5EF4-FFF2-40B4-BE49-F238E27FC236}">
                    <a16:creationId xmlns:a16="http://schemas.microsoft.com/office/drawing/2014/main" id="{00000000-0008-0000-0500-000041240000}"/>
                  </a:ext>
                </a:extLst>
              </xdr:cNvPr>
              <xdr:cNvSpPr/>
            </xdr:nvSpPr>
            <xdr:spPr bwMode="auto">
              <a:xfrm>
                <a:off x="609594" y="5648474"/>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twoCellAnchor>
    <xdr:from>
      <xdr:col>3</xdr:col>
      <xdr:colOff>4419600</xdr:colOff>
      <xdr:row>28</xdr:row>
      <xdr:rowOff>163830</xdr:rowOff>
    </xdr:from>
    <xdr:to>
      <xdr:col>3</xdr:col>
      <xdr:colOff>8096250</xdr:colOff>
      <xdr:row>48</xdr:row>
      <xdr:rowOff>19050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5038725" y="6116955"/>
          <a:ext cx="3676650" cy="19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mc:AlternateContent xmlns:mc="http://schemas.openxmlformats.org/markup-compatibility/2006">
    <mc:Choice xmlns:a14="http://schemas.microsoft.com/office/drawing/2010/main" Requires="a14">
      <xdr:twoCellAnchor editAs="absolute">
        <xdr:from>
          <xdr:col>7</xdr:col>
          <xdr:colOff>922020</xdr:colOff>
          <xdr:row>22</xdr:row>
          <xdr:rowOff>51763</xdr:rowOff>
        </xdr:from>
        <xdr:to>
          <xdr:col>8</xdr:col>
          <xdr:colOff>818010</xdr:colOff>
          <xdr:row>25</xdr:row>
          <xdr:rowOff>3079</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5147945" y="4994180"/>
              <a:ext cx="805098" cy="755649"/>
              <a:chOff x="609600" y="5648524"/>
              <a:chExt cx="1600200" cy="413381"/>
            </a:xfrm>
          </xdr:grpSpPr>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500-000042240000}"/>
                  </a:ext>
                </a:extLst>
              </xdr:cNvPr>
              <xdr:cNvSpPr/>
            </xdr:nvSpPr>
            <xdr:spPr bwMode="auto">
              <a:xfrm>
                <a:off x="1217098" y="5722115"/>
                <a:ext cx="722713" cy="16261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500-000043240000}"/>
                  </a:ext>
                </a:extLst>
              </xdr:cNvPr>
              <xdr:cNvSpPr/>
            </xdr:nvSpPr>
            <xdr:spPr bwMode="auto">
              <a:xfrm>
                <a:off x="1239233" y="5907655"/>
                <a:ext cx="649703" cy="13812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4" name="Group Box 68" descr="Select" hidden="1">
                <a:extLst>
                  <a:ext uri="{63B3BB69-23CF-44E3-9099-C40C66FF867C}">
                    <a14:compatExt spid="_x0000_s9284"/>
                  </a:ext>
                  <a:ext uri="{FF2B5EF4-FFF2-40B4-BE49-F238E27FC236}">
                    <a16:creationId xmlns:a16="http://schemas.microsoft.com/office/drawing/2014/main" id="{00000000-0008-0000-0500-000044240000}"/>
                  </a:ext>
                </a:extLst>
              </xdr:cNvPr>
              <xdr:cNvSpPr/>
            </xdr:nvSpPr>
            <xdr:spPr bwMode="auto">
              <a:xfrm>
                <a:off x="609600" y="5648524"/>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692</xdr:colOff>
          <xdr:row>31</xdr:row>
          <xdr:rowOff>71288</xdr:rowOff>
        </xdr:from>
        <xdr:to>
          <xdr:col>9</xdr:col>
          <xdr:colOff>692</xdr:colOff>
          <xdr:row>34</xdr:row>
          <xdr:rowOff>3554</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154775" y="7035121"/>
              <a:ext cx="804334" cy="630766"/>
              <a:chOff x="609600" y="5648490"/>
              <a:chExt cx="1600199" cy="413381"/>
            </a:xfrm>
          </xdr:grpSpPr>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500-000045240000}"/>
                  </a:ext>
                </a:extLst>
              </xdr:cNvPr>
              <xdr:cNvSpPr/>
            </xdr:nvSpPr>
            <xdr:spPr bwMode="auto">
              <a:xfrm>
                <a:off x="1184187" y="5746196"/>
                <a:ext cx="722712" cy="14159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500-000046240000}"/>
                  </a:ext>
                </a:extLst>
              </xdr:cNvPr>
              <xdr:cNvSpPr/>
            </xdr:nvSpPr>
            <xdr:spPr bwMode="auto">
              <a:xfrm>
                <a:off x="1220767" y="5921574"/>
                <a:ext cx="649703" cy="13440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7" name="Group Box 71" descr="Select" hidden="1">
                <a:extLst>
                  <a:ext uri="{63B3BB69-23CF-44E3-9099-C40C66FF867C}">
                    <a14:compatExt spid="_x0000_s9287"/>
                  </a:ext>
                  <a:ext uri="{FF2B5EF4-FFF2-40B4-BE49-F238E27FC236}">
                    <a16:creationId xmlns:a16="http://schemas.microsoft.com/office/drawing/2014/main" id="{00000000-0008-0000-0500-000047240000}"/>
                  </a:ext>
                </a:extLst>
              </xdr:cNvPr>
              <xdr:cNvSpPr/>
            </xdr:nvSpPr>
            <xdr:spPr bwMode="auto">
              <a:xfrm>
                <a:off x="609600" y="5648490"/>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692</xdr:colOff>
          <xdr:row>37</xdr:row>
          <xdr:rowOff>69273</xdr:rowOff>
        </xdr:from>
        <xdr:to>
          <xdr:col>9</xdr:col>
          <xdr:colOff>692</xdr:colOff>
          <xdr:row>39</xdr:row>
          <xdr:rowOff>224848</xdr:rowOff>
        </xdr:to>
        <xdr:grpSp>
          <xdr:nvGrpSpPr>
            <xdr:cNvPr id="15" name="Group 14">
              <a:extLst>
                <a:ext uri="{FF2B5EF4-FFF2-40B4-BE49-F238E27FC236}">
                  <a16:creationId xmlns:a16="http://schemas.microsoft.com/office/drawing/2014/main" id="{00000000-0008-0000-0500-00000F000000}"/>
                </a:ext>
              </a:extLst>
            </xdr:cNvPr>
            <xdr:cNvGrpSpPr/>
          </xdr:nvGrpSpPr>
          <xdr:grpSpPr>
            <a:xfrm>
              <a:off x="5154775" y="8408940"/>
              <a:ext cx="804334" cy="578908"/>
              <a:chOff x="626097" y="5643279"/>
              <a:chExt cx="1600199" cy="465424"/>
            </a:xfrm>
          </xdr:grpSpPr>
          <xdr:sp macro="" textlink="">
            <xdr:nvSpPr>
              <xdr:cNvPr id="9294" name="Option Button 78" hidden="1">
                <a:extLst>
                  <a:ext uri="{63B3BB69-23CF-44E3-9099-C40C66FF867C}">
                    <a14:compatExt spid="_x0000_s9294"/>
                  </a:ext>
                  <a:ext uri="{FF2B5EF4-FFF2-40B4-BE49-F238E27FC236}">
                    <a16:creationId xmlns:a16="http://schemas.microsoft.com/office/drawing/2014/main" id="{00000000-0008-0000-0500-00004E240000}"/>
                  </a:ext>
                </a:extLst>
              </xdr:cNvPr>
              <xdr:cNvSpPr/>
            </xdr:nvSpPr>
            <xdr:spPr bwMode="auto">
              <a:xfrm>
                <a:off x="1274922" y="5720945"/>
                <a:ext cx="722712" cy="197927"/>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95" name="Option Button 79" hidden="1">
                <a:extLst>
                  <a:ext uri="{63B3BB69-23CF-44E3-9099-C40C66FF867C}">
                    <a14:compatExt spid="_x0000_s9295"/>
                  </a:ext>
                  <a:ext uri="{FF2B5EF4-FFF2-40B4-BE49-F238E27FC236}">
                    <a16:creationId xmlns:a16="http://schemas.microsoft.com/office/drawing/2014/main" id="{00000000-0008-0000-0500-00004F240000}"/>
                  </a:ext>
                </a:extLst>
              </xdr:cNvPr>
              <xdr:cNvSpPr/>
            </xdr:nvSpPr>
            <xdr:spPr bwMode="auto">
              <a:xfrm>
                <a:off x="1276443" y="5930752"/>
                <a:ext cx="649703" cy="1599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96" name="Group Box 80" descr="Select" hidden="1">
                <a:extLst>
                  <a:ext uri="{63B3BB69-23CF-44E3-9099-C40C66FF867C}">
                    <a14:compatExt spid="_x0000_s9296"/>
                  </a:ext>
                  <a:ext uri="{FF2B5EF4-FFF2-40B4-BE49-F238E27FC236}">
                    <a16:creationId xmlns:a16="http://schemas.microsoft.com/office/drawing/2014/main" id="{00000000-0008-0000-0500-000050240000}"/>
                  </a:ext>
                </a:extLst>
              </xdr:cNvPr>
              <xdr:cNvSpPr/>
            </xdr:nvSpPr>
            <xdr:spPr bwMode="auto">
              <a:xfrm>
                <a:off x="626097" y="5643279"/>
                <a:ext cx="1600199" cy="46542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692</xdr:colOff>
          <xdr:row>40</xdr:row>
          <xdr:rowOff>47426</xdr:rowOff>
        </xdr:from>
        <xdr:to>
          <xdr:col>9</xdr:col>
          <xdr:colOff>692</xdr:colOff>
          <xdr:row>42</xdr:row>
          <xdr:rowOff>256014</xdr:rowOff>
        </xdr:to>
        <xdr:grpSp>
          <xdr:nvGrpSpPr>
            <xdr:cNvPr id="17" name="Group 16">
              <a:extLst>
                <a:ext uri="{FF2B5EF4-FFF2-40B4-BE49-F238E27FC236}">
                  <a16:creationId xmlns:a16="http://schemas.microsoft.com/office/drawing/2014/main" id="{00000000-0008-0000-0500-000011000000}"/>
                </a:ext>
              </a:extLst>
            </xdr:cNvPr>
            <xdr:cNvGrpSpPr/>
          </xdr:nvGrpSpPr>
          <xdr:grpSpPr>
            <a:xfrm>
              <a:off x="5154775" y="9043259"/>
              <a:ext cx="804334" cy="663672"/>
              <a:chOff x="626097" y="5643245"/>
              <a:chExt cx="1600199" cy="465424"/>
            </a:xfrm>
          </xdr:grpSpPr>
          <xdr:sp macro="" textlink="">
            <xdr:nvSpPr>
              <xdr:cNvPr id="9300" name="Option Button 84" hidden="1">
                <a:extLst>
                  <a:ext uri="{63B3BB69-23CF-44E3-9099-C40C66FF867C}">
                    <a14:compatExt spid="_x0000_s9300"/>
                  </a:ext>
                  <a:ext uri="{FF2B5EF4-FFF2-40B4-BE49-F238E27FC236}">
                    <a16:creationId xmlns:a16="http://schemas.microsoft.com/office/drawing/2014/main" id="{00000000-0008-0000-0500-000054240000}"/>
                  </a:ext>
                </a:extLst>
              </xdr:cNvPr>
              <xdr:cNvSpPr/>
            </xdr:nvSpPr>
            <xdr:spPr bwMode="auto">
              <a:xfrm>
                <a:off x="1258422" y="5731065"/>
                <a:ext cx="722712" cy="13171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01" name="Option Button 85" hidden="1">
                <a:extLst>
                  <a:ext uri="{63B3BB69-23CF-44E3-9099-C40C66FF867C}">
                    <a14:compatExt spid="_x0000_s9301"/>
                  </a:ext>
                  <a:ext uri="{FF2B5EF4-FFF2-40B4-BE49-F238E27FC236}">
                    <a16:creationId xmlns:a16="http://schemas.microsoft.com/office/drawing/2014/main" id="{00000000-0008-0000-0500-000055240000}"/>
                  </a:ext>
                </a:extLst>
              </xdr:cNvPr>
              <xdr:cNvSpPr/>
            </xdr:nvSpPr>
            <xdr:spPr bwMode="auto">
              <a:xfrm>
                <a:off x="1276443" y="5900508"/>
                <a:ext cx="649703" cy="19018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02" name="Group Box 86" descr="Select" hidden="1">
                <a:extLst>
                  <a:ext uri="{63B3BB69-23CF-44E3-9099-C40C66FF867C}">
                    <a14:compatExt spid="_x0000_s9302"/>
                  </a:ext>
                  <a:ext uri="{FF2B5EF4-FFF2-40B4-BE49-F238E27FC236}">
                    <a16:creationId xmlns:a16="http://schemas.microsoft.com/office/drawing/2014/main" id="{00000000-0008-0000-0500-000056240000}"/>
                  </a:ext>
                </a:extLst>
              </xdr:cNvPr>
              <xdr:cNvSpPr/>
            </xdr:nvSpPr>
            <xdr:spPr bwMode="auto">
              <a:xfrm>
                <a:off x="626097" y="5643245"/>
                <a:ext cx="1600199" cy="46542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0</xdr:colOff>
          <xdr:row>34</xdr:row>
          <xdr:rowOff>97457</xdr:rowOff>
        </xdr:from>
        <xdr:to>
          <xdr:col>9</xdr:col>
          <xdr:colOff>0</xdr:colOff>
          <xdr:row>37</xdr:row>
          <xdr:rowOff>2014</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154083" y="7759790"/>
              <a:ext cx="804334" cy="581891"/>
              <a:chOff x="626097" y="5643257"/>
              <a:chExt cx="1600199" cy="465424"/>
            </a:xfrm>
          </xdr:grpSpPr>
          <xdr:sp macro="" textlink="">
            <xdr:nvSpPr>
              <xdr:cNvPr id="9309" name="Option Button 93" hidden="1">
                <a:extLst>
                  <a:ext uri="{63B3BB69-23CF-44E3-9099-C40C66FF867C}">
                    <a14:compatExt spid="_x0000_s9309"/>
                  </a:ext>
                  <a:ext uri="{FF2B5EF4-FFF2-40B4-BE49-F238E27FC236}">
                    <a16:creationId xmlns:a16="http://schemas.microsoft.com/office/drawing/2014/main" id="{00000000-0008-0000-0500-00005D240000}"/>
                  </a:ext>
                </a:extLst>
              </xdr:cNvPr>
              <xdr:cNvSpPr/>
            </xdr:nvSpPr>
            <xdr:spPr bwMode="auto">
              <a:xfrm>
                <a:off x="1235740" y="5732769"/>
                <a:ext cx="722712" cy="197927"/>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0" name="Option Button 94" hidden="1">
                <a:extLst>
                  <a:ext uri="{63B3BB69-23CF-44E3-9099-C40C66FF867C}">
                    <a14:compatExt spid="_x0000_s9310"/>
                  </a:ext>
                  <a:ext uri="{FF2B5EF4-FFF2-40B4-BE49-F238E27FC236}">
                    <a16:creationId xmlns:a16="http://schemas.microsoft.com/office/drawing/2014/main" id="{00000000-0008-0000-0500-00005E240000}"/>
                  </a:ext>
                </a:extLst>
              </xdr:cNvPr>
              <xdr:cNvSpPr/>
            </xdr:nvSpPr>
            <xdr:spPr bwMode="auto">
              <a:xfrm>
                <a:off x="1255823" y="5921731"/>
                <a:ext cx="649703" cy="16896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1" name="Group Box 95" descr="Select" hidden="1">
                <a:extLst>
                  <a:ext uri="{63B3BB69-23CF-44E3-9099-C40C66FF867C}">
                    <a14:compatExt spid="_x0000_s9311"/>
                  </a:ext>
                  <a:ext uri="{FF2B5EF4-FFF2-40B4-BE49-F238E27FC236}">
                    <a16:creationId xmlns:a16="http://schemas.microsoft.com/office/drawing/2014/main" id="{00000000-0008-0000-0500-00005F240000}"/>
                  </a:ext>
                </a:extLst>
              </xdr:cNvPr>
              <xdr:cNvSpPr/>
            </xdr:nvSpPr>
            <xdr:spPr bwMode="auto">
              <a:xfrm>
                <a:off x="626097" y="5643257"/>
                <a:ext cx="1600199" cy="46542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693</xdr:colOff>
          <xdr:row>43</xdr:row>
          <xdr:rowOff>98522</xdr:rowOff>
        </xdr:from>
        <xdr:to>
          <xdr:col>8</xdr:col>
          <xdr:colOff>820616</xdr:colOff>
          <xdr:row>45</xdr:row>
          <xdr:rowOff>259863</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5154776" y="9803439"/>
              <a:ext cx="800873" cy="605841"/>
              <a:chOff x="609600" y="5648479"/>
              <a:chExt cx="1600200" cy="413381"/>
            </a:xfrm>
          </xdr:grpSpPr>
          <xdr:sp macro="" textlink="">
            <xdr:nvSpPr>
              <xdr:cNvPr id="9312" name="Option Button 96" hidden="1">
                <a:extLst>
                  <a:ext uri="{63B3BB69-23CF-44E3-9099-C40C66FF867C}">
                    <a14:compatExt spid="_x0000_s9312"/>
                  </a:ext>
                  <a:ext uri="{FF2B5EF4-FFF2-40B4-BE49-F238E27FC236}">
                    <a16:creationId xmlns:a16="http://schemas.microsoft.com/office/drawing/2014/main" id="{00000000-0008-0000-0500-000060240000}"/>
                  </a:ext>
                </a:extLst>
              </xdr:cNvPr>
              <xdr:cNvSpPr/>
            </xdr:nvSpPr>
            <xdr:spPr bwMode="auto">
              <a:xfrm>
                <a:off x="1258259" y="5740514"/>
                <a:ext cx="722712" cy="15978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3" name="Option Button 97" hidden="1">
                <a:extLst>
                  <a:ext uri="{63B3BB69-23CF-44E3-9099-C40C66FF867C}">
                    <a14:compatExt spid="_x0000_s9313"/>
                  </a:ext>
                  <a:ext uri="{FF2B5EF4-FFF2-40B4-BE49-F238E27FC236}">
                    <a16:creationId xmlns:a16="http://schemas.microsoft.com/office/drawing/2014/main" id="{00000000-0008-0000-0500-000061240000}"/>
                  </a:ext>
                </a:extLst>
              </xdr:cNvPr>
              <xdr:cNvSpPr/>
            </xdr:nvSpPr>
            <xdr:spPr bwMode="auto">
              <a:xfrm>
                <a:off x="1243350" y="5906584"/>
                <a:ext cx="649703" cy="14497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4" name="Group Box 98" descr="Select" hidden="1">
                <a:extLst>
                  <a:ext uri="{63B3BB69-23CF-44E3-9099-C40C66FF867C}">
                    <a14:compatExt spid="_x0000_s9314"/>
                  </a:ext>
                  <a:ext uri="{FF2B5EF4-FFF2-40B4-BE49-F238E27FC236}">
                    <a16:creationId xmlns:a16="http://schemas.microsoft.com/office/drawing/2014/main" id="{00000000-0008-0000-0500-000062240000}"/>
                  </a:ext>
                </a:extLst>
              </xdr:cNvPr>
              <xdr:cNvSpPr/>
            </xdr:nvSpPr>
            <xdr:spPr bwMode="auto">
              <a:xfrm>
                <a:off x="609600" y="5648479"/>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7620</xdr:colOff>
      <xdr:row>11</xdr:row>
      <xdr:rowOff>0</xdr:rowOff>
    </xdr:from>
    <xdr:to>
      <xdr:col>8</xdr:col>
      <xdr:colOff>821055</xdr:colOff>
      <xdr:row>14</xdr:row>
      <xdr:rowOff>39370</xdr:rowOff>
    </xdr:to>
    <xdr:grpSp>
      <xdr:nvGrpSpPr>
        <xdr:cNvPr id="31" name="Group 30">
          <a:extLst>
            <a:ext uri="{FF2B5EF4-FFF2-40B4-BE49-F238E27FC236}">
              <a16:creationId xmlns:a16="http://schemas.microsoft.com/office/drawing/2014/main" id="{00000000-0008-0000-0600-00001F000000}"/>
            </a:ext>
          </a:extLst>
        </xdr:cNvPr>
        <xdr:cNvGrpSpPr/>
      </xdr:nvGrpSpPr>
      <xdr:grpSpPr>
        <a:xfrm>
          <a:off x="5542703" y="2233083"/>
          <a:ext cx="803910" cy="843704"/>
          <a:chOff x="609600" y="5648501"/>
          <a:chExt cx="1600200" cy="413381"/>
        </a:xfrm>
      </xdr:grpSpPr>
      <xdr:sp macro="" textlink="">
        <xdr:nvSpPr>
          <xdr:cNvPr id="10253" name="Option Button 13" hidden="1">
            <a:extLst>
              <a:ext uri="{63B3BB69-23CF-44E3-9099-C40C66FF867C}">
                <a14:compatExt xmlns:a14="http://schemas.microsoft.com/office/drawing/2010/main" spid="_x0000_s10253"/>
              </a:ext>
              <a:ext uri="{FF2B5EF4-FFF2-40B4-BE49-F238E27FC236}">
                <a16:creationId xmlns:a16="http://schemas.microsoft.com/office/drawing/2014/main" id="{00000000-0008-0000-0600-00000D280000}"/>
              </a:ext>
            </a:extLst>
          </xdr:cNvPr>
          <xdr:cNvSpPr/>
        </xdr:nvSpPr>
        <xdr:spPr bwMode="auto">
          <a:xfrm>
            <a:off x="1192433" y="5685279"/>
            <a:ext cx="722712" cy="117178"/>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254" name="Option Button 14" hidden="1">
            <a:extLst>
              <a:ext uri="{63B3BB69-23CF-44E3-9099-C40C66FF867C}">
                <a14:compatExt xmlns:a14="http://schemas.microsoft.com/office/drawing/2010/main" spid="_x0000_s10254"/>
              </a:ext>
              <a:ext uri="{FF2B5EF4-FFF2-40B4-BE49-F238E27FC236}">
                <a16:creationId xmlns:a16="http://schemas.microsoft.com/office/drawing/2014/main" id="{00000000-0008-0000-0600-00000E280000}"/>
              </a:ext>
            </a:extLst>
          </xdr:cNvPr>
          <xdr:cNvSpPr/>
        </xdr:nvSpPr>
        <xdr:spPr bwMode="auto">
          <a:xfrm>
            <a:off x="1193958" y="5907655"/>
            <a:ext cx="649703" cy="84270"/>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255" name="Group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600-00000F280000}"/>
              </a:ext>
            </a:extLst>
          </xdr:cNvPr>
          <xdr:cNvSpPr/>
        </xdr:nvSpPr>
        <xdr:spPr bwMode="auto">
          <a:xfrm>
            <a:off x="609600" y="5648501"/>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Select</a:t>
            </a:r>
          </a:p>
        </xdr:txBody>
      </xdr:sp>
    </xdr:grpSp>
    <xdr:clientData/>
  </xdr:twoCellAnchor>
  <xdr:twoCellAnchor editAs="oneCell">
    <xdr:from>
      <xdr:col>3</xdr:col>
      <xdr:colOff>0</xdr:colOff>
      <xdr:row>33</xdr:row>
      <xdr:rowOff>0</xdr:rowOff>
    </xdr:from>
    <xdr:to>
      <xdr:col>4</xdr:col>
      <xdr:colOff>307021</xdr:colOff>
      <xdr:row>36</xdr:row>
      <xdr:rowOff>24742</xdr:rowOff>
    </xdr:to>
    <xdr:grpSp>
      <xdr:nvGrpSpPr>
        <xdr:cNvPr id="30" name="Group 29">
          <a:extLst>
            <a:ext uri="{FF2B5EF4-FFF2-40B4-BE49-F238E27FC236}">
              <a16:creationId xmlns:a16="http://schemas.microsoft.com/office/drawing/2014/main" id="{00000000-0008-0000-0600-00001E000000}"/>
            </a:ext>
          </a:extLst>
        </xdr:cNvPr>
        <xdr:cNvGrpSpPr/>
      </xdr:nvGrpSpPr>
      <xdr:grpSpPr>
        <a:xfrm>
          <a:off x="613833" y="7186083"/>
          <a:ext cx="1587605" cy="448076"/>
          <a:chOff x="609600" y="5648381"/>
          <a:chExt cx="1600200" cy="413381"/>
        </a:xfrm>
      </xdr:grpSpPr>
      <xdr:sp macro="" textlink="">
        <xdr:nvSpPr>
          <xdr:cNvPr id="9"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600-000009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0" name="Option Button 8" hidden="1">
            <a:extLst>
              <a:ext uri="{63B3BB69-23CF-44E3-9099-C40C66FF867C}">
                <a14:compatExt xmlns:a14="http://schemas.microsoft.com/office/drawing/2010/main" spid="_x0000_s10248"/>
              </a:ext>
              <a:ext uri="{FF2B5EF4-FFF2-40B4-BE49-F238E27FC236}">
                <a16:creationId xmlns:a16="http://schemas.microsoft.com/office/drawing/2014/main" id="{00000000-0008-0000-0600-00000A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1" name="Group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600-00000B000000}"/>
              </a:ext>
            </a:extLst>
          </xdr:cNvPr>
          <xdr:cNvSpPr/>
        </xdr:nvSpPr>
        <xdr:spPr bwMode="auto">
          <a:xfrm>
            <a:off x="609600" y="5648381"/>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3</xdr:col>
      <xdr:colOff>0</xdr:colOff>
      <xdr:row>32</xdr:row>
      <xdr:rowOff>0</xdr:rowOff>
    </xdr:from>
    <xdr:to>
      <xdr:col>4</xdr:col>
      <xdr:colOff>284161</xdr:colOff>
      <xdr:row>35</xdr:row>
      <xdr:rowOff>7597</xdr:rowOff>
    </xdr:to>
    <xdr:grpSp>
      <xdr:nvGrpSpPr>
        <xdr:cNvPr id="26" name="Group 25">
          <a:extLst>
            <a:ext uri="{FF2B5EF4-FFF2-40B4-BE49-F238E27FC236}">
              <a16:creationId xmlns:a16="http://schemas.microsoft.com/office/drawing/2014/main" id="{00000000-0008-0000-0600-00001A000000}"/>
            </a:ext>
          </a:extLst>
        </xdr:cNvPr>
        <xdr:cNvGrpSpPr/>
      </xdr:nvGrpSpPr>
      <xdr:grpSpPr>
        <a:xfrm>
          <a:off x="613833" y="6995583"/>
          <a:ext cx="1564745" cy="441514"/>
          <a:chOff x="609600" y="5648397"/>
          <a:chExt cx="1600200" cy="413381"/>
        </a:xfrm>
      </xdr:grpSpPr>
      <xdr:sp macro="" textlink="">
        <xdr:nvSpPr>
          <xdr:cNvPr id="3"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600-000003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4" name="Option Button 8" hidden="1">
            <a:extLst>
              <a:ext uri="{63B3BB69-23CF-44E3-9099-C40C66FF867C}">
                <a14:compatExt xmlns:a14="http://schemas.microsoft.com/office/drawing/2010/main" spid="_x0000_s10248"/>
              </a:ext>
              <a:ext uri="{FF2B5EF4-FFF2-40B4-BE49-F238E27FC236}">
                <a16:creationId xmlns:a16="http://schemas.microsoft.com/office/drawing/2014/main" id="{00000000-0008-0000-0600-000004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 name="Group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600-000005000000}"/>
              </a:ext>
            </a:extLst>
          </xdr:cNvPr>
          <xdr:cNvSpPr/>
        </xdr:nvSpPr>
        <xdr:spPr bwMode="auto">
          <a:xfrm>
            <a:off x="609600" y="5648397"/>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3</xdr:col>
      <xdr:colOff>0</xdr:colOff>
      <xdr:row>32</xdr:row>
      <xdr:rowOff>0</xdr:rowOff>
    </xdr:from>
    <xdr:to>
      <xdr:col>4</xdr:col>
      <xdr:colOff>307021</xdr:colOff>
      <xdr:row>35</xdr:row>
      <xdr:rowOff>24742</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613833" y="6995583"/>
          <a:ext cx="1587605" cy="458659"/>
          <a:chOff x="609600" y="5648388"/>
          <a:chExt cx="1600200" cy="413381"/>
        </a:xfrm>
      </xdr:grpSpPr>
      <xdr:sp macro="" textlink="">
        <xdr:nvSpPr>
          <xdr:cNvPr id="10247"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600-00000728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0248" name="Option Button 8" hidden="1">
            <a:extLst>
              <a:ext uri="{63B3BB69-23CF-44E3-9099-C40C66FF867C}">
                <a14:compatExt xmlns:a14="http://schemas.microsoft.com/office/drawing/2010/main" spid="_x0000_s10248"/>
              </a:ext>
              <a:ext uri="{FF2B5EF4-FFF2-40B4-BE49-F238E27FC236}">
                <a16:creationId xmlns:a16="http://schemas.microsoft.com/office/drawing/2014/main" id="{00000000-0008-0000-0600-00000828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0249" name="Group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600-000009280000}"/>
              </a:ext>
            </a:extLst>
          </xdr:cNvPr>
          <xdr:cNvSpPr/>
        </xdr:nvSpPr>
        <xdr:spPr bwMode="auto">
          <a:xfrm>
            <a:off x="609600" y="5648388"/>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32</xdr:row>
      <xdr:rowOff>0</xdr:rowOff>
    </xdr:from>
    <xdr:to>
      <xdr:col>3</xdr:col>
      <xdr:colOff>1065421</xdr:colOff>
      <xdr:row>35</xdr:row>
      <xdr:rowOff>24742</xdr:rowOff>
    </xdr:to>
    <xdr:grpSp>
      <xdr:nvGrpSpPr>
        <xdr:cNvPr id="27" name="Group 26">
          <a:extLst>
            <a:ext uri="{FF2B5EF4-FFF2-40B4-BE49-F238E27FC236}">
              <a16:creationId xmlns:a16="http://schemas.microsoft.com/office/drawing/2014/main" id="{00000000-0008-0000-0600-00001B000000}"/>
            </a:ext>
          </a:extLst>
        </xdr:cNvPr>
        <xdr:cNvGrpSpPr/>
      </xdr:nvGrpSpPr>
      <xdr:grpSpPr>
        <a:xfrm>
          <a:off x="63500" y="6995583"/>
          <a:ext cx="1615754" cy="458659"/>
          <a:chOff x="609600" y="5648384"/>
          <a:chExt cx="1600200" cy="413381"/>
        </a:xfrm>
      </xdr:grpSpPr>
      <xdr:sp macro="" textlink="">
        <xdr:nvSpPr>
          <xdr:cNvPr id="6"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600-000006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 name="Option Button 8" hidden="1">
            <a:extLst>
              <a:ext uri="{63B3BB69-23CF-44E3-9099-C40C66FF867C}">
                <a14:compatExt xmlns:a14="http://schemas.microsoft.com/office/drawing/2010/main" spid="_x0000_s10248"/>
              </a:ext>
              <a:ext uri="{FF2B5EF4-FFF2-40B4-BE49-F238E27FC236}">
                <a16:creationId xmlns:a16="http://schemas.microsoft.com/office/drawing/2014/main" id="{00000000-0008-0000-0600-000007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8" name="Group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600-000008000000}"/>
              </a:ext>
            </a:extLst>
          </xdr:cNvPr>
          <xdr:cNvSpPr/>
        </xdr:nvSpPr>
        <xdr:spPr bwMode="auto">
          <a:xfrm>
            <a:off x="609600" y="5648384"/>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33</xdr:row>
      <xdr:rowOff>0</xdr:rowOff>
    </xdr:from>
    <xdr:to>
      <xdr:col>3</xdr:col>
      <xdr:colOff>1029226</xdr:colOff>
      <xdr:row>36</xdr:row>
      <xdr:rowOff>7597</xdr:rowOff>
    </xdr:to>
    <xdr:grpSp>
      <xdr:nvGrpSpPr>
        <xdr:cNvPr id="34" name="Group 33">
          <a:extLst>
            <a:ext uri="{FF2B5EF4-FFF2-40B4-BE49-F238E27FC236}">
              <a16:creationId xmlns:a16="http://schemas.microsoft.com/office/drawing/2014/main" id="{00000000-0008-0000-0600-000022000000}"/>
            </a:ext>
          </a:extLst>
        </xdr:cNvPr>
        <xdr:cNvGrpSpPr/>
      </xdr:nvGrpSpPr>
      <xdr:grpSpPr>
        <a:xfrm>
          <a:off x="63500" y="7186083"/>
          <a:ext cx="1579559" cy="430931"/>
          <a:chOff x="609600" y="5648417"/>
          <a:chExt cx="1600200" cy="413381"/>
        </a:xfrm>
      </xdr:grpSpPr>
      <xdr:sp macro="" textlink="">
        <xdr:nvSpPr>
          <xdr:cNvPr id="12" name="Option Button 7" hidden="1">
            <a:extLst>
              <a:ext uri="{63B3BB69-23CF-44E3-9099-C40C66FF867C}">
                <a14:compatExt xmlns:a14="http://schemas.microsoft.com/office/drawing/2010/main" spid="_x0000_s10247"/>
              </a:ext>
              <a:ext uri="{FF2B5EF4-FFF2-40B4-BE49-F238E27FC236}">
                <a16:creationId xmlns:a16="http://schemas.microsoft.com/office/drawing/2014/main" id="{00000000-0008-0000-0600-00000C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28" name="Option Button 8" hidden="1">
            <a:extLst>
              <a:ext uri="{63B3BB69-23CF-44E3-9099-C40C66FF867C}">
                <a14:compatExt xmlns:a14="http://schemas.microsoft.com/office/drawing/2010/main" spid="_x0000_s10248"/>
              </a:ext>
              <a:ext uri="{FF2B5EF4-FFF2-40B4-BE49-F238E27FC236}">
                <a16:creationId xmlns:a16="http://schemas.microsoft.com/office/drawing/2014/main" id="{00000000-0008-0000-0600-00001C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29" name="Group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600-00001D000000}"/>
              </a:ext>
            </a:extLst>
          </xdr:cNvPr>
          <xdr:cNvSpPr/>
        </xdr:nvSpPr>
        <xdr:spPr bwMode="auto">
          <a:xfrm>
            <a:off x="609600" y="5648417"/>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mc:AlternateContent xmlns:mc="http://schemas.openxmlformats.org/markup-compatibility/2006">
    <mc:Choice xmlns:a14="http://schemas.microsoft.com/office/drawing/2010/main" Requires="a14">
      <xdr:twoCellAnchor editAs="absolute">
        <xdr:from>
          <xdr:col>8</xdr:col>
          <xdr:colOff>7620</xdr:colOff>
          <xdr:row>10</xdr:row>
          <xdr:rowOff>52340</xdr:rowOff>
        </xdr:from>
        <xdr:to>
          <xdr:col>9</xdr:col>
          <xdr:colOff>847</xdr:colOff>
          <xdr:row>13</xdr:row>
          <xdr:rowOff>1540</xdr:rowOff>
        </xdr:to>
        <xdr:grpSp>
          <xdr:nvGrpSpPr>
            <xdr:cNvPr id="16" name="Group 15">
              <a:extLst>
                <a:ext uri="{FF2B5EF4-FFF2-40B4-BE49-F238E27FC236}">
                  <a16:creationId xmlns:a16="http://schemas.microsoft.com/office/drawing/2014/main" id="{00000000-0008-0000-0600-000010000000}"/>
                </a:ext>
              </a:extLst>
            </xdr:cNvPr>
            <xdr:cNvGrpSpPr/>
          </xdr:nvGrpSpPr>
          <xdr:grpSpPr>
            <a:xfrm>
              <a:off x="5542703" y="2094923"/>
              <a:ext cx="808144" cy="764117"/>
              <a:chOff x="609599" y="5648478"/>
              <a:chExt cx="1600200" cy="413381"/>
            </a:xfrm>
          </xdr:grpSpPr>
          <xdr:sp macro="" textlink="">
            <xdr:nvSpPr>
              <xdr:cNvPr id="2" name="Option Button 13" hidden="1">
                <a:extLst>
                  <a:ext uri="{63B3BB69-23CF-44E3-9099-C40C66FF867C}">
                    <a14:compatExt spid="_x0000_s10253"/>
                  </a:ext>
                  <a:ext uri="{FF2B5EF4-FFF2-40B4-BE49-F238E27FC236}">
                    <a16:creationId xmlns:a16="http://schemas.microsoft.com/office/drawing/2014/main" id="{00000000-0008-0000-0600-000002000000}"/>
                  </a:ext>
                </a:extLst>
              </xdr:cNvPr>
              <xdr:cNvSpPr/>
            </xdr:nvSpPr>
            <xdr:spPr bwMode="auto">
              <a:xfrm>
                <a:off x="1192433" y="5739791"/>
                <a:ext cx="722713" cy="11717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 name="Option Button 14" hidden="1">
                <a:extLst>
                  <a:ext uri="{63B3BB69-23CF-44E3-9099-C40C66FF867C}">
                    <a14:compatExt spid="_x0000_s10254"/>
                  </a:ext>
                  <a:ext uri="{FF2B5EF4-FFF2-40B4-BE49-F238E27FC236}">
                    <a16:creationId xmlns:a16="http://schemas.microsoft.com/office/drawing/2014/main" id="{00000000-0008-0000-0600-00000D000000}"/>
                  </a:ext>
                </a:extLst>
              </xdr:cNvPr>
              <xdr:cNvSpPr/>
            </xdr:nvSpPr>
            <xdr:spPr bwMode="auto">
              <a:xfrm>
                <a:off x="1193961" y="5907655"/>
                <a:ext cx="649705" cy="14057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Group Box 15" descr="Select" hidden="1">
                <a:extLst>
                  <a:ext uri="{63B3BB69-23CF-44E3-9099-C40C66FF867C}">
                    <a14:compatExt spid="_x0000_s10255"/>
                  </a:ext>
                  <a:ext uri="{FF2B5EF4-FFF2-40B4-BE49-F238E27FC236}">
                    <a16:creationId xmlns:a16="http://schemas.microsoft.com/office/drawing/2014/main" id="{00000000-0008-0000-0600-00000E000000}"/>
                  </a:ext>
                </a:extLst>
              </xdr:cNvPr>
              <xdr:cNvSpPr/>
            </xdr:nvSpPr>
            <xdr:spPr bwMode="auto">
              <a:xfrm>
                <a:off x="609599" y="5648478"/>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8</xdr:col>
      <xdr:colOff>7620</xdr:colOff>
      <xdr:row>20</xdr:row>
      <xdr:rowOff>0</xdr:rowOff>
    </xdr:from>
    <xdr:ext cx="813435" cy="860637"/>
    <xdr:grpSp>
      <xdr:nvGrpSpPr>
        <xdr:cNvPr id="20" name="Group 19">
          <a:extLst>
            <a:ext uri="{FF2B5EF4-FFF2-40B4-BE49-F238E27FC236}">
              <a16:creationId xmlns:a16="http://schemas.microsoft.com/office/drawing/2014/main" id="{00000000-0008-0000-0600-000014000000}"/>
            </a:ext>
          </a:extLst>
        </xdr:cNvPr>
        <xdr:cNvGrpSpPr/>
      </xdr:nvGrpSpPr>
      <xdr:grpSpPr>
        <a:xfrm>
          <a:off x="5542703" y="4212167"/>
          <a:ext cx="813435" cy="860637"/>
          <a:chOff x="609600" y="5648501"/>
          <a:chExt cx="1600200" cy="413381"/>
        </a:xfrm>
      </xdr:grpSpPr>
      <xdr:sp macro="" textlink="">
        <xdr:nvSpPr>
          <xdr:cNvPr id="21" name="Option Button 13" hidden="1">
            <a:extLst>
              <a:ext uri="{63B3BB69-23CF-44E3-9099-C40C66FF867C}">
                <a14:compatExt xmlns:a14="http://schemas.microsoft.com/office/drawing/2010/main" spid="_x0000_s10253"/>
              </a:ext>
              <a:ext uri="{FF2B5EF4-FFF2-40B4-BE49-F238E27FC236}">
                <a16:creationId xmlns:a16="http://schemas.microsoft.com/office/drawing/2014/main" id="{00000000-0008-0000-0600-000015000000}"/>
              </a:ext>
            </a:extLst>
          </xdr:cNvPr>
          <xdr:cNvSpPr/>
        </xdr:nvSpPr>
        <xdr:spPr bwMode="auto">
          <a:xfrm>
            <a:off x="1192433" y="5685279"/>
            <a:ext cx="722712" cy="117178"/>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2" name="Option Button 14" hidden="1">
            <a:extLst>
              <a:ext uri="{63B3BB69-23CF-44E3-9099-C40C66FF867C}">
                <a14:compatExt xmlns:a14="http://schemas.microsoft.com/office/drawing/2010/main" spid="_x0000_s10254"/>
              </a:ext>
              <a:ext uri="{FF2B5EF4-FFF2-40B4-BE49-F238E27FC236}">
                <a16:creationId xmlns:a16="http://schemas.microsoft.com/office/drawing/2014/main" id="{00000000-0008-0000-0600-000016000000}"/>
              </a:ext>
            </a:extLst>
          </xdr:cNvPr>
          <xdr:cNvSpPr/>
        </xdr:nvSpPr>
        <xdr:spPr bwMode="auto">
          <a:xfrm>
            <a:off x="1193958" y="5907655"/>
            <a:ext cx="649703" cy="84270"/>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Group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600-000017000000}"/>
              </a:ext>
            </a:extLst>
          </xdr:cNvPr>
          <xdr:cNvSpPr/>
        </xdr:nvSpPr>
        <xdr:spPr bwMode="auto">
          <a:xfrm>
            <a:off x="609600" y="5648501"/>
            <a:ext cx="1600200" cy="41338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Select</a:t>
            </a:r>
          </a:p>
        </xdr:txBody>
      </xdr:sp>
    </xdr:grpSp>
    <xdr:clientData/>
  </xdr:oneCellAnchor>
  <mc:AlternateContent xmlns:mc="http://schemas.openxmlformats.org/markup-compatibility/2006">
    <mc:Choice xmlns:a14="http://schemas.microsoft.com/office/drawing/2010/main" Requires="a14">
      <xdr:twoCellAnchor editAs="absolute">
        <xdr:from>
          <xdr:col>8</xdr:col>
          <xdr:colOff>7620</xdr:colOff>
          <xdr:row>19</xdr:row>
          <xdr:rowOff>36946</xdr:rowOff>
        </xdr:from>
        <xdr:to>
          <xdr:col>9</xdr:col>
          <xdr:colOff>847</xdr:colOff>
          <xdr:row>22</xdr:row>
          <xdr:rowOff>3080</xdr:rowOff>
        </xdr:to>
        <xdr:grpSp>
          <xdr:nvGrpSpPr>
            <xdr:cNvPr id="32" name="Group 31">
              <a:extLst>
                <a:ext uri="{FF2B5EF4-FFF2-40B4-BE49-F238E27FC236}">
                  <a16:creationId xmlns:a16="http://schemas.microsoft.com/office/drawing/2014/main" id="{00000000-0008-0000-0600-000020000000}"/>
                </a:ext>
              </a:extLst>
            </xdr:cNvPr>
            <xdr:cNvGrpSpPr/>
          </xdr:nvGrpSpPr>
          <xdr:grpSpPr>
            <a:xfrm>
              <a:off x="5542703" y="4069196"/>
              <a:ext cx="808144" cy="675217"/>
              <a:chOff x="609601" y="5648528"/>
              <a:chExt cx="1600200" cy="413381"/>
            </a:xfrm>
          </xdr:grpSpPr>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1225352" y="5771439"/>
                <a:ext cx="722713" cy="11726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1243346" y="5911093"/>
                <a:ext cx="649705" cy="15078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8" name="Group Box 18" descr="Select"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609601" y="5648528"/>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xdr:colOff>
          <xdr:row>28</xdr:row>
          <xdr:rowOff>83128</xdr:rowOff>
        </xdr:from>
        <xdr:to>
          <xdr:col>9</xdr:col>
          <xdr:colOff>847</xdr:colOff>
          <xdr:row>30</xdr:row>
          <xdr:rowOff>326352</xdr:rowOff>
        </xdr:to>
        <xdr:grpSp>
          <xdr:nvGrpSpPr>
            <xdr:cNvPr id="33" name="Group 32">
              <a:extLst>
                <a:ext uri="{FF2B5EF4-FFF2-40B4-BE49-F238E27FC236}">
                  <a16:creationId xmlns:a16="http://schemas.microsoft.com/office/drawing/2014/main" id="{00000000-0008-0000-0600-000021000000}"/>
                </a:ext>
              </a:extLst>
            </xdr:cNvPr>
            <xdr:cNvGrpSpPr/>
          </xdr:nvGrpSpPr>
          <xdr:grpSpPr>
            <a:xfrm>
              <a:off x="5542703" y="6030961"/>
              <a:ext cx="808144" cy="772391"/>
              <a:chOff x="609601" y="5648492"/>
              <a:chExt cx="1600200" cy="413381"/>
            </a:xfrm>
          </xdr:grpSpPr>
          <xdr:sp macro="" textlink="">
            <xdr:nvSpPr>
              <xdr:cNvPr id="10259" name="Option Button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1225354" y="5728659"/>
                <a:ext cx="722713" cy="13496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0" name="Option Button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1243342" y="5897385"/>
                <a:ext cx="652013" cy="15605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1" name="Group Box 21" descr="Select"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609601" y="5648492"/>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7620</xdr:colOff>
          <xdr:row>16</xdr:row>
          <xdr:rowOff>42333</xdr:rowOff>
        </xdr:from>
        <xdr:to>
          <xdr:col>9</xdr:col>
          <xdr:colOff>0</xdr:colOff>
          <xdr:row>19</xdr:row>
          <xdr:rowOff>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5458037" y="3206750"/>
              <a:ext cx="944880" cy="677333"/>
              <a:chOff x="609601" y="5648568"/>
              <a:chExt cx="1600201" cy="413381"/>
            </a:xfrm>
          </xdr:grpSpPr>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1231446" y="5731216"/>
                <a:ext cx="722714" cy="14464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1246997" y="5901736"/>
                <a:ext cx="649705" cy="1601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82" name="Group Box 18" descr="Select"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609601" y="5648568"/>
                <a:ext cx="1600201"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3</xdr:col>
      <xdr:colOff>1905</xdr:colOff>
      <xdr:row>30</xdr:row>
      <xdr:rowOff>64770</xdr:rowOff>
    </xdr:to>
    <xdr:grpSp>
      <xdr:nvGrpSpPr>
        <xdr:cNvPr id="80" name="Group 79">
          <a:extLst>
            <a:ext uri="{FF2B5EF4-FFF2-40B4-BE49-F238E27FC236}">
              <a16:creationId xmlns:a16="http://schemas.microsoft.com/office/drawing/2014/main" id="{00000000-0008-0000-0800-000050000000}"/>
            </a:ext>
          </a:extLst>
        </xdr:cNvPr>
        <xdr:cNvGrpSpPr/>
      </xdr:nvGrpSpPr>
      <xdr:grpSpPr>
        <a:xfrm>
          <a:off x="317500" y="6318250"/>
          <a:ext cx="340572" cy="64770"/>
          <a:chOff x="655321" y="4511119"/>
          <a:chExt cx="2156460" cy="415289"/>
        </a:xfrm>
      </xdr:grpSpPr>
      <xdr:sp macro="" textlink="">
        <xdr:nvSpPr>
          <xdr:cNvPr id="52" name="Option Button 35" hidden="1">
            <a:extLst>
              <a:ext uri="{63B3BB69-23CF-44E3-9099-C40C66FF867C}">
                <a14:compatExt xmlns:a14="http://schemas.microsoft.com/office/drawing/2010/main" spid="_x0000_s12323"/>
              </a:ext>
              <a:ext uri="{FF2B5EF4-FFF2-40B4-BE49-F238E27FC236}">
                <a16:creationId xmlns:a16="http://schemas.microsoft.com/office/drawing/2014/main" id="{00000000-0008-0000-0800-000034000000}"/>
              </a:ext>
            </a:extLst>
          </xdr:cNvPr>
          <xdr:cNvSpPr/>
        </xdr:nvSpPr>
        <xdr:spPr bwMode="auto">
          <a:xfrm>
            <a:off x="913927" y="4655821"/>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2324" name="Option Button 36" hidden="1">
            <a:extLst>
              <a:ext uri="{63B3BB69-23CF-44E3-9099-C40C66FF867C}">
                <a14:compatExt xmlns:a14="http://schemas.microsoft.com/office/drawing/2010/main" spid="_x0000_s12324"/>
              </a:ext>
              <a:ext uri="{FF2B5EF4-FFF2-40B4-BE49-F238E27FC236}">
                <a16:creationId xmlns:a16="http://schemas.microsoft.com/office/drawing/2014/main" id="{00000000-0008-0000-0800-0000243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12325" name="Group Box 37" hidden="1">
            <a:extLst>
              <a:ext uri="{63B3BB69-23CF-44E3-9099-C40C66FF867C}">
                <a14:compatExt xmlns:a14="http://schemas.microsoft.com/office/drawing/2010/main" spid="_x0000_s12325"/>
              </a:ext>
              <a:ext uri="{FF2B5EF4-FFF2-40B4-BE49-F238E27FC236}">
                <a16:creationId xmlns:a16="http://schemas.microsoft.com/office/drawing/2014/main" id="{00000000-0008-0000-0800-000025300000}"/>
              </a:ext>
            </a:extLst>
          </xdr:cNvPr>
          <xdr:cNvSpPr/>
        </xdr:nvSpPr>
        <xdr:spPr bwMode="auto">
          <a:xfrm>
            <a:off x="655321" y="4511119"/>
            <a:ext cx="2156460" cy="415289"/>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12326" name="Option Button 38" hidden="1">
            <a:extLst>
              <a:ext uri="{63B3BB69-23CF-44E3-9099-C40C66FF867C}">
                <a14:compatExt xmlns:a14="http://schemas.microsoft.com/office/drawing/2010/main" spid="_x0000_s12326"/>
              </a:ext>
              <a:ext uri="{FF2B5EF4-FFF2-40B4-BE49-F238E27FC236}">
                <a16:creationId xmlns:a16="http://schemas.microsoft.com/office/drawing/2014/main" id="{00000000-0008-0000-0800-000026300000}"/>
              </a:ext>
            </a:extLst>
          </xdr:cNvPr>
          <xdr:cNvSpPr/>
        </xdr:nvSpPr>
        <xdr:spPr bwMode="auto">
          <a:xfrm>
            <a:off x="1456610" y="4661752"/>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xdr:twoCellAnchor editAs="oneCell">
    <xdr:from>
      <xdr:col>3</xdr:col>
      <xdr:colOff>0</xdr:colOff>
      <xdr:row>30</xdr:row>
      <xdr:rowOff>0</xdr:rowOff>
    </xdr:from>
    <xdr:to>
      <xdr:col>4</xdr:col>
      <xdr:colOff>391161</xdr:colOff>
      <xdr:row>32</xdr:row>
      <xdr:rowOff>5714</xdr:rowOff>
    </xdr:to>
    <xdr:grpSp>
      <xdr:nvGrpSpPr>
        <xdr:cNvPr id="68" name="Group 67">
          <a:extLst>
            <a:ext uri="{FF2B5EF4-FFF2-40B4-BE49-F238E27FC236}">
              <a16:creationId xmlns:a16="http://schemas.microsoft.com/office/drawing/2014/main" id="{00000000-0008-0000-0800-000044000000}"/>
            </a:ext>
          </a:extLst>
        </xdr:cNvPr>
        <xdr:cNvGrpSpPr/>
      </xdr:nvGrpSpPr>
      <xdr:grpSpPr>
        <a:xfrm>
          <a:off x="656167" y="6318250"/>
          <a:ext cx="1587077" cy="439631"/>
          <a:chOff x="609600" y="5648270"/>
          <a:chExt cx="1600201" cy="413383"/>
        </a:xfrm>
      </xdr:grpSpPr>
      <xdr:sp macro="" textlink="">
        <xdr:nvSpPr>
          <xdr:cNvPr id="12320" name="Option Button 32" hidden="1">
            <a:extLst>
              <a:ext uri="{63B3BB69-23CF-44E3-9099-C40C66FF867C}">
                <a14:compatExt xmlns:a14="http://schemas.microsoft.com/office/drawing/2010/main" spid="_x0000_s12320"/>
              </a:ext>
              <a:ext uri="{FF2B5EF4-FFF2-40B4-BE49-F238E27FC236}">
                <a16:creationId xmlns:a16="http://schemas.microsoft.com/office/drawing/2014/main" id="{00000000-0008-0000-0800-0000203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2321" name="Option Button 33" hidden="1">
            <a:extLst>
              <a:ext uri="{63B3BB69-23CF-44E3-9099-C40C66FF867C}">
                <a14:compatExt xmlns:a14="http://schemas.microsoft.com/office/drawing/2010/main" spid="_x0000_s12321"/>
              </a:ext>
              <a:ext uri="{FF2B5EF4-FFF2-40B4-BE49-F238E27FC236}">
                <a16:creationId xmlns:a16="http://schemas.microsoft.com/office/drawing/2014/main" id="{00000000-0008-0000-0800-0000213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2322" name="Group Box 34" hidden="1">
            <a:extLst>
              <a:ext uri="{63B3BB69-23CF-44E3-9099-C40C66FF867C}">
                <a14:compatExt xmlns:a14="http://schemas.microsoft.com/office/drawing/2010/main" spid="_x0000_s12322"/>
              </a:ext>
              <a:ext uri="{FF2B5EF4-FFF2-40B4-BE49-F238E27FC236}">
                <a16:creationId xmlns:a16="http://schemas.microsoft.com/office/drawing/2014/main" id="{00000000-0008-0000-0800-000022300000}"/>
              </a:ext>
            </a:extLst>
          </xdr:cNvPr>
          <xdr:cNvSpPr/>
        </xdr:nvSpPr>
        <xdr:spPr bwMode="auto">
          <a:xfrm>
            <a:off x="609600" y="5648270"/>
            <a:ext cx="1600201" cy="413383"/>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xdr:from>
      <xdr:col>2</xdr:col>
      <xdr:colOff>0</xdr:colOff>
      <xdr:row>38</xdr:row>
      <xdr:rowOff>0</xdr:rowOff>
    </xdr:from>
    <xdr:to>
      <xdr:col>3</xdr:col>
      <xdr:colOff>1935480</xdr:colOff>
      <xdr:row>40</xdr:row>
      <xdr:rowOff>64770</xdr:rowOff>
    </xdr:to>
    <xdr:grpSp>
      <xdr:nvGrpSpPr>
        <xdr:cNvPr id="35" name="Group 34">
          <a:extLst>
            <a:ext uri="{FF2B5EF4-FFF2-40B4-BE49-F238E27FC236}">
              <a16:creationId xmlns:a16="http://schemas.microsoft.com/office/drawing/2014/main" id="{00000000-0008-0000-0800-000023000000}"/>
            </a:ext>
          </a:extLst>
        </xdr:cNvPr>
        <xdr:cNvGrpSpPr/>
      </xdr:nvGrpSpPr>
      <xdr:grpSpPr>
        <a:xfrm>
          <a:off x="317500" y="8191500"/>
          <a:ext cx="1531197" cy="488103"/>
          <a:chOff x="655321" y="4511040"/>
          <a:chExt cx="2156460" cy="415290"/>
        </a:xfrm>
      </xdr:grpSpPr>
      <xdr:sp macro="" textlink="">
        <xdr:nvSpPr>
          <xdr:cNvPr id="12296" name="Option Button 8" hidden="1">
            <a:extLst>
              <a:ext uri="{63B3BB69-23CF-44E3-9099-C40C66FF867C}">
                <a14:compatExt xmlns:a14="http://schemas.microsoft.com/office/drawing/2010/main" spid="_x0000_s12296"/>
              </a:ext>
              <a:ext uri="{FF2B5EF4-FFF2-40B4-BE49-F238E27FC236}">
                <a16:creationId xmlns:a16="http://schemas.microsoft.com/office/drawing/2014/main" id="{00000000-0008-0000-0800-000008300000}"/>
              </a:ext>
            </a:extLst>
          </xdr:cNvPr>
          <xdr:cNvSpPr/>
        </xdr:nvSpPr>
        <xdr:spPr bwMode="auto">
          <a:xfrm>
            <a:off x="913927" y="4655820"/>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2297" name="Option Button 9" hidden="1">
            <a:extLst>
              <a:ext uri="{63B3BB69-23CF-44E3-9099-C40C66FF867C}">
                <a14:compatExt xmlns:a14="http://schemas.microsoft.com/office/drawing/2010/main" spid="_x0000_s12297"/>
              </a:ext>
              <a:ext uri="{FF2B5EF4-FFF2-40B4-BE49-F238E27FC236}">
                <a16:creationId xmlns:a16="http://schemas.microsoft.com/office/drawing/2014/main" id="{00000000-0008-0000-0800-0000093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10" name="Group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0800-00000A000000}"/>
              </a:ext>
            </a:extLst>
          </xdr:cNvPr>
          <xdr:cNvSpPr/>
        </xdr:nvSpPr>
        <xdr:spPr bwMode="auto">
          <a:xfrm>
            <a:off x="655321" y="4511040"/>
            <a:ext cx="2156460" cy="41529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11" name="Option Button 11" hidden="1">
            <a:extLst>
              <a:ext uri="{63B3BB69-23CF-44E3-9099-C40C66FF867C}">
                <a14:compatExt xmlns:a14="http://schemas.microsoft.com/office/drawing/2010/main" spid="_x0000_s12299"/>
              </a:ext>
              <a:ext uri="{FF2B5EF4-FFF2-40B4-BE49-F238E27FC236}">
                <a16:creationId xmlns:a16="http://schemas.microsoft.com/office/drawing/2014/main" id="{00000000-0008-0000-0800-00000B000000}"/>
              </a:ext>
            </a:extLst>
          </xdr:cNvPr>
          <xdr:cNvSpPr/>
        </xdr:nvSpPr>
        <xdr:spPr bwMode="auto">
          <a:xfrm>
            <a:off x="1456610" y="4661751"/>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xdr:twoCellAnchor editAs="oneCell">
    <xdr:from>
      <xdr:col>2</xdr:col>
      <xdr:colOff>0</xdr:colOff>
      <xdr:row>34</xdr:row>
      <xdr:rowOff>0</xdr:rowOff>
    </xdr:from>
    <xdr:to>
      <xdr:col>4</xdr:col>
      <xdr:colOff>25400</xdr:colOff>
      <xdr:row>35</xdr:row>
      <xdr:rowOff>150494</xdr:rowOff>
    </xdr:to>
    <xdr:grpSp>
      <xdr:nvGrpSpPr>
        <xdr:cNvPr id="25" name="Group 24">
          <a:extLst>
            <a:ext uri="{FF2B5EF4-FFF2-40B4-BE49-F238E27FC236}">
              <a16:creationId xmlns:a16="http://schemas.microsoft.com/office/drawing/2014/main" id="{00000000-0008-0000-0800-000019000000}"/>
            </a:ext>
          </a:extLst>
        </xdr:cNvPr>
        <xdr:cNvGrpSpPr/>
      </xdr:nvGrpSpPr>
      <xdr:grpSpPr>
        <a:xfrm>
          <a:off x="317500" y="7228417"/>
          <a:ext cx="1559983" cy="404494"/>
          <a:chOff x="647700" y="7600933"/>
          <a:chExt cx="1596390" cy="415288"/>
        </a:xfrm>
      </xdr:grpSpPr>
      <xdr:sp macro="" textlink="">
        <xdr:nvSpPr>
          <xdr:cNvPr id="12292" name="Option 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800-000004300000}"/>
              </a:ext>
            </a:extLst>
          </xdr:cNvPr>
          <xdr:cNvSpPr/>
        </xdr:nvSpPr>
        <xdr:spPr bwMode="auto">
          <a:xfrm>
            <a:off x="819150" y="7676719"/>
            <a:ext cx="587618" cy="259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2293" name="Option Button 5" hidden="1">
            <a:extLst>
              <a:ext uri="{63B3BB69-23CF-44E3-9099-C40C66FF867C}">
                <a14:compatExt xmlns:a14="http://schemas.microsoft.com/office/drawing/2010/main" spid="_x0000_s12293"/>
              </a:ext>
              <a:ext uri="{FF2B5EF4-FFF2-40B4-BE49-F238E27FC236}">
                <a16:creationId xmlns:a16="http://schemas.microsoft.com/office/drawing/2014/main" id="{00000000-0008-0000-0800-000005300000}"/>
              </a:ext>
            </a:extLst>
          </xdr:cNvPr>
          <xdr:cNvSpPr/>
        </xdr:nvSpPr>
        <xdr:spPr bwMode="auto">
          <a:xfrm>
            <a:off x="1483995" y="7678596"/>
            <a:ext cx="458780" cy="256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2294" name="Group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800-000006300000}"/>
              </a:ext>
            </a:extLst>
          </xdr:cNvPr>
          <xdr:cNvSpPr/>
        </xdr:nvSpPr>
        <xdr:spPr bwMode="auto">
          <a:xfrm>
            <a:off x="647700" y="7600933"/>
            <a:ext cx="1596390" cy="415288"/>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2</xdr:col>
      <xdr:colOff>7620</xdr:colOff>
      <xdr:row>38</xdr:row>
      <xdr:rowOff>53340</xdr:rowOff>
    </xdr:from>
    <xdr:to>
      <xdr:col>4</xdr:col>
      <xdr:colOff>44450</xdr:colOff>
      <xdr:row>40</xdr:row>
      <xdr:rowOff>72389</xdr:rowOff>
    </xdr:to>
    <xdr:grpSp>
      <xdr:nvGrpSpPr>
        <xdr:cNvPr id="2" name="Group 26">
          <a:extLst>
            <a:ext uri="{FF2B5EF4-FFF2-40B4-BE49-F238E27FC236}">
              <a16:creationId xmlns:a16="http://schemas.microsoft.com/office/drawing/2014/main" id="{00000000-0008-0000-0800-000002000000}"/>
            </a:ext>
          </a:extLst>
        </xdr:cNvPr>
        <xdr:cNvGrpSpPr/>
      </xdr:nvGrpSpPr>
      <xdr:grpSpPr>
        <a:xfrm>
          <a:off x="325120" y="8244840"/>
          <a:ext cx="1571413" cy="442382"/>
          <a:chOff x="647700" y="7600933"/>
          <a:chExt cx="1596390" cy="415288"/>
        </a:xfrm>
      </xdr:grpSpPr>
      <xdr:sp macro="" textlink="">
        <xdr:nvSpPr>
          <xdr:cNvPr id="3" name="Option Button 10" hidden="1">
            <a:extLst>
              <a:ext uri="{63B3BB69-23CF-44E3-9099-C40C66FF867C}">
                <a14:compatExt xmlns:a14="http://schemas.microsoft.com/office/drawing/2010/main" spid="_x0000_s12298"/>
              </a:ext>
              <a:ext uri="{FF2B5EF4-FFF2-40B4-BE49-F238E27FC236}">
                <a16:creationId xmlns:a16="http://schemas.microsoft.com/office/drawing/2014/main" id="{00000000-0008-0000-0800-000003000000}"/>
              </a:ext>
            </a:extLst>
          </xdr:cNvPr>
          <xdr:cNvSpPr/>
        </xdr:nvSpPr>
        <xdr:spPr bwMode="auto">
          <a:xfrm>
            <a:off x="819150" y="7676719"/>
            <a:ext cx="587618" cy="259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4" name="Option Button 11" hidden="1">
            <a:extLst>
              <a:ext uri="{63B3BB69-23CF-44E3-9099-C40C66FF867C}">
                <a14:compatExt xmlns:a14="http://schemas.microsoft.com/office/drawing/2010/main" spid="_x0000_s12299"/>
              </a:ext>
              <a:ext uri="{FF2B5EF4-FFF2-40B4-BE49-F238E27FC236}">
                <a16:creationId xmlns:a16="http://schemas.microsoft.com/office/drawing/2014/main" id="{00000000-0008-0000-0800-000004000000}"/>
              </a:ext>
            </a:extLst>
          </xdr:cNvPr>
          <xdr:cNvSpPr/>
        </xdr:nvSpPr>
        <xdr:spPr bwMode="auto">
          <a:xfrm>
            <a:off x="1483995" y="7678596"/>
            <a:ext cx="458780" cy="256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 name="Group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0800-000005000000}"/>
              </a:ext>
            </a:extLst>
          </xdr:cNvPr>
          <xdr:cNvSpPr/>
        </xdr:nvSpPr>
        <xdr:spPr bwMode="auto">
          <a:xfrm>
            <a:off x="647700" y="7600933"/>
            <a:ext cx="1596390" cy="415288"/>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xdr:from>
      <xdr:col>2</xdr:col>
      <xdr:colOff>38100</xdr:colOff>
      <xdr:row>34</xdr:row>
      <xdr:rowOff>53340</xdr:rowOff>
    </xdr:from>
    <xdr:to>
      <xdr:col>3</xdr:col>
      <xdr:colOff>1973580</xdr:colOff>
      <xdr:row>37</xdr:row>
      <xdr:rowOff>118110</xdr:rowOff>
    </xdr:to>
    <xdr:grpSp>
      <xdr:nvGrpSpPr>
        <xdr:cNvPr id="41" name="Group 8">
          <a:extLst>
            <a:ext uri="{FF2B5EF4-FFF2-40B4-BE49-F238E27FC236}">
              <a16:creationId xmlns:a16="http://schemas.microsoft.com/office/drawing/2014/main" id="{00000000-0008-0000-0800-000029000000}"/>
            </a:ext>
          </a:extLst>
        </xdr:cNvPr>
        <xdr:cNvGrpSpPr/>
      </xdr:nvGrpSpPr>
      <xdr:grpSpPr>
        <a:xfrm>
          <a:off x="355600" y="7281757"/>
          <a:ext cx="1493097" cy="784436"/>
          <a:chOff x="655321" y="4511040"/>
          <a:chExt cx="2156460" cy="415290"/>
        </a:xfrm>
      </xdr:grpSpPr>
      <xdr:sp macro="" textlink="">
        <xdr:nvSpPr>
          <xdr:cNvPr id="42" name="Option 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800-00002A000000}"/>
              </a:ext>
            </a:extLst>
          </xdr:cNvPr>
          <xdr:cNvSpPr/>
        </xdr:nvSpPr>
        <xdr:spPr bwMode="auto">
          <a:xfrm>
            <a:off x="913927" y="4655820"/>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43" name="Option Button 5" hidden="1">
            <a:extLst>
              <a:ext uri="{63B3BB69-23CF-44E3-9099-C40C66FF867C}">
                <a14:compatExt xmlns:a14="http://schemas.microsoft.com/office/drawing/2010/main" spid="_x0000_s12293"/>
              </a:ext>
              <a:ext uri="{FF2B5EF4-FFF2-40B4-BE49-F238E27FC236}">
                <a16:creationId xmlns:a16="http://schemas.microsoft.com/office/drawing/2014/main" id="{00000000-0008-0000-0800-00002B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44" name="Group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800-00002C000000}"/>
              </a:ext>
            </a:extLst>
          </xdr:cNvPr>
          <xdr:cNvSpPr/>
        </xdr:nvSpPr>
        <xdr:spPr bwMode="auto">
          <a:xfrm>
            <a:off x="655321" y="4511040"/>
            <a:ext cx="2156460" cy="41529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45" name="Option Button 7" hidden="1">
            <a:extLst>
              <a:ext uri="{63B3BB69-23CF-44E3-9099-C40C66FF867C}">
                <a14:compatExt xmlns:a14="http://schemas.microsoft.com/office/drawing/2010/main" spid="_x0000_s12295"/>
              </a:ext>
              <a:ext uri="{FF2B5EF4-FFF2-40B4-BE49-F238E27FC236}">
                <a16:creationId xmlns:a16="http://schemas.microsoft.com/office/drawing/2014/main" id="{00000000-0008-0000-0800-00002D000000}"/>
              </a:ext>
            </a:extLst>
          </xdr:cNvPr>
          <xdr:cNvSpPr/>
        </xdr:nvSpPr>
        <xdr:spPr bwMode="auto">
          <a:xfrm>
            <a:off x="1456610" y="4661751"/>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xdr:twoCellAnchor>
    <xdr:from>
      <xdr:col>2</xdr:col>
      <xdr:colOff>38100</xdr:colOff>
      <xdr:row>38</xdr:row>
      <xdr:rowOff>45720</xdr:rowOff>
    </xdr:from>
    <xdr:to>
      <xdr:col>3</xdr:col>
      <xdr:colOff>1973580</xdr:colOff>
      <xdr:row>40</xdr:row>
      <xdr:rowOff>110490</xdr:rowOff>
    </xdr:to>
    <xdr:grpSp>
      <xdr:nvGrpSpPr>
        <xdr:cNvPr id="34" name="Group 35">
          <a:extLst>
            <a:ext uri="{FF2B5EF4-FFF2-40B4-BE49-F238E27FC236}">
              <a16:creationId xmlns:a16="http://schemas.microsoft.com/office/drawing/2014/main" id="{00000000-0008-0000-0800-000022000000}"/>
            </a:ext>
          </a:extLst>
        </xdr:cNvPr>
        <xdr:cNvGrpSpPr/>
      </xdr:nvGrpSpPr>
      <xdr:grpSpPr>
        <a:xfrm>
          <a:off x="355600" y="8237220"/>
          <a:ext cx="1493097" cy="488103"/>
          <a:chOff x="655321" y="4511040"/>
          <a:chExt cx="2156460" cy="415290"/>
        </a:xfrm>
      </xdr:grpSpPr>
      <xdr:sp macro="" textlink="">
        <xdr:nvSpPr>
          <xdr:cNvPr id="37" name="Option Button 12" hidden="1">
            <a:extLst>
              <a:ext uri="{63B3BB69-23CF-44E3-9099-C40C66FF867C}">
                <a14:compatExt xmlns:a14="http://schemas.microsoft.com/office/drawing/2010/main" spid="_x0000_s12300"/>
              </a:ext>
              <a:ext uri="{FF2B5EF4-FFF2-40B4-BE49-F238E27FC236}">
                <a16:creationId xmlns:a16="http://schemas.microsoft.com/office/drawing/2014/main" id="{00000000-0008-0000-0800-000025000000}"/>
              </a:ext>
            </a:extLst>
          </xdr:cNvPr>
          <xdr:cNvSpPr/>
        </xdr:nvSpPr>
        <xdr:spPr bwMode="auto">
          <a:xfrm>
            <a:off x="913927" y="4655820"/>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8" name="Option Button 13" hidden="1">
            <a:extLst>
              <a:ext uri="{63B3BB69-23CF-44E3-9099-C40C66FF867C}">
                <a14:compatExt xmlns:a14="http://schemas.microsoft.com/office/drawing/2010/main" spid="_x0000_s12301"/>
              </a:ext>
              <a:ext uri="{FF2B5EF4-FFF2-40B4-BE49-F238E27FC236}">
                <a16:creationId xmlns:a16="http://schemas.microsoft.com/office/drawing/2014/main" id="{00000000-0008-0000-0800-000026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39" name="Group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0800-000027000000}"/>
              </a:ext>
            </a:extLst>
          </xdr:cNvPr>
          <xdr:cNvSpPr/>
        </xdr:nvSpPr>
        <xdr:spPr bwMode="auto">
          <a:xfrm>
            <a:off x="655321" y="4511040"/>
            <a:ext cx="2156460" cy="41529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40" name="Option Button 15" hidden="1">
            <a:extLst>
              <a:ext uri="{63B3BB69-23CF-44E3-9099-C40C66FF867C}">
                <a14:compatExt xmlns:a14="http://schemas.microsoft.com/office/drawing/2010/main" spid="_x0000_s12303"/>
              </a:ext>
              <a:ext uri="{FF2B5EF4-FFF2-40B4-BE49-F238E27FC236}">
                <a16:creationId xmlns:a16="http://schemas.microsoft.com/office/drawing/2014/main" id="{00000000-0008-0000-0800-000028000000}"/>
              </a:ext>
            </a:extLst>
          </xdr:cNvPr>
          <xdr:cNvSpPr/>
        </xdr:nvSpPr>
        <xdr:spPr bwMode="auto">
          <a:xfrm>
            <a:off x="1456610" y="4661751"/>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xdr:twoCellAnchor>
    <xdr:from>
      <xdr:col>2</xdr:col>
      <xdr:colOff>38100</xdr:colOff>
      <xdr:row>41</xdr:row>
      <xdr:rowOff>45720</xdr:rowOff>
    </xdr:from>
    <xdr:to>
      <xdr:col>3</xdr:col>
      <xdr:colOff>1973580</xdr:colOff>
      <xdr:row>43</xdr:row>
      <xdr:rowOff>110490</xdr:rowOff>
    </xdr:to>
    <xdr:grpSp>
      <xdr:nvGrpSpPr>
        <xdr:cNvPr id="12" name="Group 45">
          <a:extLst>
            <a:ext uri="{FF2B5EF4-FFF2-40B4-BE49-F238E27FC236}">
              <a16:creationId xmlns:a16="http://schemas.microsoft.com/office/drawing/2014/main" id="{00000000-0008-0000-0800-00000C000000}"/>
            </a:ext>
          </a:extLst>
        </xdr:cNvPr>
        <xdr:cNvGrpSpPr/>
      </xdr:nvGrpSpPr>
      <xdr:grpSpPr>
        <a:xfrm>
          <a:off x="355600" y="8840470"/>
          <a:ext cx="1493097" cy="530437"/>
          <a:chOff x="655321" y="4511040"/>
          <a:chExt cx="2156460" cy="415290"/>
        </a:xfrm>
      </xdr:grpSpPr>
      <xdr:sp macro="" textlink="">
        <xdr:nvSpPr>
          <xdr:cNvPr id="24" name="Option Button 20" hidden="1">
            <a:extLst>
              <a:ext uri="{63B3BB69-23CF-44E3-9099-C40C66FF867C}">
                <a14:compatExt xmlns:a14="http://schemas.microsoft.com/office/drawing/2010/main" spid="_x0000_s12308"/>
              </a:ext>
              <a:ext uri="{FF2B5EF4-FFF2-40B4-BE49-F238E27FC236}">
                <a16:creationId xmlns:a16="http://schemas.microsoft.com/office/drawing/2014/main" id="{00000000-0008-0000-0800-000018000000}"/>
              </a:ext>
            </a:extLst>
          </xdr:cNvPr>
          <xdr:cNvSpPr/>
        </xdr:nvSpPr>
        <xdr:spPr bwMode="auto">
          <a:xfrm>
            <a:off x="913927" y="4655820"/>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26" name="Option Button 21" hidden="1">
            <a:extLst>
              <a:ext uri="{63B3BB69-23CF-44E3-9099-C40C66FF867C}">
                <a14:compatExt xmlns:a14="http://schemas.microsoft.com/office/drawing/2010/main" spid="_x0000_s12309"/>
              </a:ext>
              <a:ext uri="{FF2B5EF4-FFF2-40B4-BE49-F238E27FC236}">
                <a16:creationId xmlns:a16="http://schemas.microsoft.com/office/drawing/2014/main" id="{00000000-0008-0000-0800-00001A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27" name="Group Box 22" hidden="1">
            <a:extLst>
              <a:ext uri="{63B3BB69-23CF-44E3-9099-C40C66FF867C}">
                <a14:compatExt xmlns:a14="http://schemas.microsoft.com/office/drawing/2010/main" spid="_x0000_s12310"/>
              </a:ext>
              <a:ext uri="{FF2B5EF4-FFF2-40B4-BE49-F238E27FC236}">
                <a16:creationId xmlns:a16="http://schemas.microsoft.com/office/drawing/2014/main" id="{00000000-0008-0000-0800-00001B000000}"/>
              </a:ext>
            </a:extLst>
          </xdr:cNvPr>
          <xdr:cNvSpPr/>
        </xdr:nvSpPr>
        <xdr:spPr bwMode="auto">
          <a:xfrm>
            <a:off x="655321" y="4511040"/>
            <a:ext cx="2156460" cy="41529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28" name="Option Button 23" hidden="1">
            <a:extLst>
              <a:ext uri="{63B3BB69-23CF-44E3-9099-C40C66FF867C}">
                <a14:compatExt xmlns:a14="http://schemas.microsoft.com/office/drawing/2010/main" spid="_x0000_s12311"/>
              </a:ext>
              <a:ext uri="{FF2B5EF4-FFF2-40B4-BE49-F238E27FC236}">
                <a16:creationId xmlns:a16="http://schemas.microsoft.com/office/drawing/2014/main" id="{00000000-0008-0000-0800-00001C000000}"/>
              </a:ext>
            </a:extLst>
          </xdr:cNvPr>
          <xdr:cNvSpPr/>
        </xdr:nvSpPr>
        <xdr:spPr bwMode="auto">
          <a:xfrm>
            <a:off x="1456610" y="4661751"/>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xdr:twoCellAnchor>
    <xdr:from>
      <xdr:col>2</xdr:col>
      <xdr:colOff>38100</xdr:colOff>
      <xdr:row>44</xdr:row>
      <xdr:rowOff>76200</xdr:rowOff>
    </xdr:from>
    <xdr:to>
      <xdr:col>3</xdr:col>
      <xdr:colOff>1973580</xdr:colOff>
      <xdr:row>55</xdr:row>
      <xdr:rowOff>0</xdr:rowOff>
    </xdr:to>
    <xdr:grpSp>
      <xdr:nvGrpSpPr>
        <xdr:cNvPr id="29" name="Group 50">
          <a:extLst>
            <a:ext uri="{FF2B5EF4-FFF2-40B4-BE49-F238E27FC236}">
              <a16:creationId xmlns:a16="http://schemas.microsoft.com/office/drawing/2014/main" id="{00000000-0008-0000-0800-00001D000000}"/>
            </a:ext>
          </a:extLst>
        </xdr:cNvPr>
        <xdr:cNvGrpSpPr/>
      </xdr:nvGrpSpPr>
      <xdr:grpSpPr>
        <a:xfrm>
          <a:off x="355600" y="9527117"/>
          <a:ext cx="1493097" cy="1849966"/>
          <a:chOff x="655321" y="4511040"/>
          <a:chExt cx="2156460" cy="415290"/>
        </a:xfrm>
      </xdr:grpSpPr>
      <xdr:sp macro="" textlink="">
        <xdr:nvSpPr>
          <xdr:cNvPr id="30" name="Option Button 24" hidden="1">
            <a:extLst>
              <a:ext uri="{63B3BB69-23CF-44E3-9099-C40C66FF867C}">
                <a14:compatExt xmlns:a14="http://schemas.microsoft.com/office/drawing/2010/main" spid="_x0000_s12312"/>
              </a:ext>
              <a:ext uri="{FF2B5EF4-FFF2-40B4-BE49-F238E27FC236}">
                <a16:creationId xmlns:a16="http://schemas.microsoft.com/office/drawing/2014/main" id="{00000000-0008-0000-0800-00001E000000}"/>
              </a:ext>
            </a:extLst>
          </xdr:cNvPr>
          <xdr:cNvSpPr/>
        </xdr:nvSpPr>
        <xdr:spPr bwMode="auto">
          <a:xfrm>
            <a:off x="913927" y="4655820"/>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1" name="Option Button 25" hidden="1">
            <a:extLst>
              <a:ext uri="{63B3BB69-23CF-44E3-9099-C40C66FF867C}">
                <a14:compatExt xmlns:a14="http://schemas.microsoft.com/office/drawing/2010/main" spid="_x0000_s12313"/>
              </a:ext>
              <a:ext uri="{FF2B5EF4-FFF2-40B4-BE49-F238E27FC236}">
                <a16:creationId xmlns:a16="http://schemas.microsoft.com/office/drawing/2014/main" id="{00000000-0008-0000-0800-00001F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32" name="Group Box 26" hidden="1">
            <a:extLst>
              <a:ext uri="{63B3BB69-23CF-44E3-9099-C40C66FF867C}">
                <a14:compatExt xmlns:a14="http://schemas.microsoft.com/office/drawing/2010/main" spid="_x0000_s12314"/>
              </a:ext>
              <a:ext uri="{FF2B5EF4-FFF2-40B4-BE49-F238E27FC236}">
                <a16:creationId xmlns:a16="http://schemas.microsoft.com/office/drawing/2014/main" id="{00000000-0008-0000-0800-000020000000}"/>
              </a:ext>
            </a:extLst>
          </xdr:cNvPr>
          <xdr:cNvSpPr/>
        </xdr:nvSpPr>
        <xdr:spPr bwMode="auto">
          <a:xfrm>
            <a:off x="655321" y="4511040"/>
            <a:ext cx="2156460" cy="41529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33" name="Option Button 27" hidden="1">
            <a:extLst>
              <a:ext uri="{63B3BB69-23CF-44E3-9099-C40C66FF867C}">
                <a14:compatExt xmlns:a14="http://schemas.microsoft.com/office/drawing/2010/main" spid="_x0000_s12315"/>
              </a:ext>
              <a:ext uri="{FF2B5EF4-FFF2-40B4-BE49-F238E27FC236}">
                <a16:creationId xmlns:a16="http://schemas.microsoft.com/office/drawing/2014/main" id="{00000000-0008-0000-0800-000021000000}"/>
              </a:ext>
            </a:extLst>
          </xdr:cNvPr>
          <xdr:cNvSpPr/>
        </xdr:nvSpPr>
        <xdr:spPr bwMode="auto">
          <a:xfrm>
            <a:off x="1456610" y="4661751"/>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absolute">
        <xdr:from>
          <xdr:col>8</xdr:col>
          <xdr:colOff>7620</xdr:colOff>
          <xdr:row>14</xdr:row>
          <xdr:rowOff>43874</xdr:rowOff>
        </xdr:from>
        <xdr:to>
          <xdr:col>9</xdr:col>
          <xdr:colOff>847</xdr:colOff>
          <xdr:row>17</xdr:row>
          <xdr:rowOff>1540</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5288703" y="2859041"/>
              <a:ext cx="808144" cy="666749"/>
              <a:chOff x="609601" y="5648522"/>
              <a:chExt cx="1600200" cy="413381"/>
            </a:xfrm>
          </xdr:grpSpPr>
          <xdr:sp macro="" textlink="">
            <xdr:nvSpPr>
              <xdr:cNvPr id="6" name="Option Button 36" hidden="1">
                <a:extLst>
                  <a:ext uri="{63B3BB69-23CF-44E3-9099-C40C66FF867C}">
                    <a14:compatExt spid="_x0000_s12324"/>
                  </a:ext>
                  <a:ext uri="{FF2B5EF4-FFF2-40B4-BE49-F238E27FC236}">
                    <a16:creationId xmlns:a16="http://schemas.microsoft.com/office/drawing/2014/main" id="{00000000-0008-0000-0800-000006000000}"/>
                  </a:ext>
                </a:extLst>
              </xdr:cNvPr>
              <xdr:cNvSpPr/>
            </xdr:nvSpPr>
            <xdr:spPr bwMode="auto">
              <a:xfrm>
                <a:off x="1225360" y="5755713"/>
                <a:ext cx="722713" cy="12499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 name="Option Button 37" hidden="1">
                <a:extLst>
                  <a:ext uri="{63B3BB69-23CF-44E3-9099-C40C66FF867C}">
                    <a14:compatExt spid="_x0000_s12325"/>
                  </a:ext>
                  <a:ext uri="{FF2B5EF4-FFF2-40B4-BE49-F238E27FC236}">
                    <a16:creationId xmlns:a16="http://schemas.microsoft.com/office/drawing/2014/main" id="{00000000-0008-0000-0800-000007000000}"/>
                  </a:ext>
                </a:extLst>
              </xdr:cNvPr>
              <xdr:cNvSpPr/>
            </xdr:nvSpPr>
            <xdr:spPr bwMode="auto">
              <a:xfrm>
                <a:off x="1226884" y="5903713"/>
                <a:ext cx="649705" cy="15816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Group Box 38" descr="Select" hidden="1">
                <a:extLst>
                  <a:ext uri="{63B3BB69-23CF-44E3-9099-C40C66FF867C}">
                    <a14:compatExt spid="_x0000_s12326"/>
                  </a:ext>
                  <a:ext uri="{FF2B5EF4-FFF2-40B4-BE49-F238E27FC236}">
                    <a16:creationId xmlns:a16="http://schemas.microsoft.com/office/drawing/2014/main" id="{00000000-0008-0000-0800-000008000000}"/>
                  </a:ext>
                </a:extLst>
              </xdr:cNvPr>
              <xdr:cNvSpPr/>
            </xdr:nvSpPr>
            <xdr:spPr bwMode="auto">
              <a:xfrm>
                <a:off x="609601" y="5648522"/>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0</xdr:colOff>
          <xdr:row>23</xdr:row>
          <xdr:rowOff>33866</xdr:rowOff>
        </xdr:from>
        <xdr:to>
          <xdr:col>9</xdr:col>
          <xdr:colOff>0</xdr:colOff>
          <xdr:row>26</xdr:row>
          <xdr:rowOff>243840</xdr:rowOff>
        </xdr:to>
        <xdr:grpSp>
          <xdr:nvGrpSpPr>
            <xdr:cNvPr id="9" name="Group 8">
              <a:extLst>
                <a:ext uri="{FF2B5EF4-FFF2-40B4-BE49-F238E27FC236}">
                  <a16:creationId xmlns:a16="http://schemas.microsoft.com/office/drawing/2014/main" id="{00000000-0008-0000-0800-000009000000}"/>
                </a:ext>
              </a:extLst>
            </xdr:cNvPr>
            <xdr:cNvGrpSpPr/>
          </xdr:nvGrpSpPr>
          <xdr:grpSpPr>
            <a:xfrm>
              <a:off x="5281083" y="4722283"/>
              <a:ext cx="814917" cy="909532"/>
              <a:chOff x="5079141" y="4232472"/>
              <a:chExt cx="839047" cy="748453"/>
            </a:xfrm>
          </xdr:grpSpPr>
          <xdr:sp macro="" textlink="">
            <xdr:nvSpPr>
              <xdr:cNvPr id="12333" name="Group Box 45" hidden="1">
                <a:extLst>
                  <a:ext uri="{63B3BB69-23CF-44E3-9099-C40C66FF867C}">
                    <a14:compatExt spid="_x0000_s12333"/>
                  </a:ext>
                  <a:ext uri="{FF2B5EF4-FFF2-40B4-BE49-F238E27FC236}">
                    <a16:creationId xmlns:a16="http://schemas.microsoft.com/office/drawing/2014/main" id="{00000000-0008-0000-0800-00002D300000}"/>
                  </a:ext>
                </a:extLst>
              </xdr:cNvPr>
              <xdr:cNvSpPr/>
            </xdr:nvSpPr>
            <xdr:spPr bwMode="auto">
              <a:xfrm>
                <a:off x="5079141" y="4232472"/>
                <a:ext cx="839047" cy="748453"/>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800-00002E300000}"/>
                  </a:ext>
                </a:extLst>
              </xdr:cNvPr>
              <xdr:cNvSpPr/>
            </xdr:nvSpPr>
            <xdr:spPr bwMode="auto">
              <a:xfrm>
                <a:off x="5403428" y="4341665"/>
                <a:ext cx="31242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800-00002F300000}"/>
                  </a:ext>
                </a:extLst>
              </xdr:cNvPr>
              <xdr:cNvSpPr/>
            </xdr:nvSpPr>
            <xdr:spPr bwMode="auto">
              <a:xfrm>
                <a:off x="5411047" y="4552396"/>
                <a:ext cx="281940" cy="187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800-000030300000}"/>
                  </a:ext>
                </a:extLst>
              </xdr:cNvPr>
              <xdr:cNvSpPr/>
            </xdr:nvSpPr>
            <xdr:spPr bwMode="auto">
              <a:xfrm>
                <a:off x="5419514" y="4751384"/>
                <a:ext cx="28956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0</xdr:colOff>
          <xdr:row>27</xdr:row>
          <xdr:rowOff>33867</xdr:rowOff>
        </xdr:from>
        <xdr:to>
          <xdr:col>9</xdr:col>
          <xdr:colOff>0</xdr:colOff>
          <xdr:row>31</xdr:row>
          <xdr:rowOff>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5281083" y="5674784"/>
              <a:ext cx="814917" cy="886883"/>
              <a:chOff x="5079135" y="4994494"/>
              <a:chExt cx="839046" cy="753533"/>
            </a:xfrm>
          </xdr:grpSpPr>
          <xdr:sp macro="" textlink="">
            <xdr:nvSpPr>
              <xdr:cNvPr id="12337" name="Group Box 49" hidden="1">
                <a:extLst>
                  <a:ext uri="{63B3BB69-23CF-44E3-9099-C40C66FF867C}">
                    <a14:compatExt spid="_x0000_s12337"/>
                  </a:ext>
                  <a:ext uri="{FF2B5EF4-FFF2-40B4-BE49-F238E27FC236}">
                    <a16:creationId xmlns:a16="http://schemas.microsoft.com/office/drawing/2014/main" id="{00000000-0008-0000-0800-000031300000}"/>
                  </a:ext>
                </a:extLst>
              </xdr:cNvPr>
              <xdr:cNvSpPr/>
            </xdr:nvSpPr>
            <xdr:spPr bwMode="auto">
              <a:xfrm>
                <a:off x="5079135" y="4994494"/>
                <a:ext cx="839046" cy="753533"/>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800-000032300000}"/>
                  </a:ext>
                </a:extLst>
              </xdr:cNvPr>
              <xdr:cNvSpPr/>
            </xdr:nvSpPr>
            <xdr:spPr bwMode="auto">
              <a:xfrm>
                <a:off x="5420360" y="5115180"/>
                <a:ext cx="312420" cy="1743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800-000033300000}"/>
                  </a:ext>
                </a:extLst>
              </xdr:cNvPr>
              <xdr:cNvSpPr/>
            </xdr:nvSpPr>
            <xdr:spPr bwMode="auto">
              <a:xfrm>
                <a:off x="5419514" y="5333610"/>
                <a:ext cx="281940" cy="193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800-000034300000}"/>
                  </a:ext>
                </a:extLst>
              </xdr:cNvPr>
              <xdr:cNvSpPr/>
            </xdr:nvSpPr>
            <xdr:spPr bwMode="auto">
              <a:xfrm>
                <a:off x="5427980" y="5542373"/>
                <a:ext cx="289560" cy="184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0</xdr:colOff>
      <xdr:row>34</xdr:row>
      <xdr:rowOff>0</xdr:rowOff>
    </xdr:from>
    <xdr:to>
      <xdr:col>3</xdr:col>
      <xdr:colOff>1905</xdr:colOff>
      <xdr:row>34</xdr:row>
      <xdr:rowOff>64770</xdr:rowOff>
    </xdr:to>
    <xdr:grpSp>
      <xdr:nvGrpSpPr>
        <xdr:cNvPr id="58" name="Group 57">
          <a:extLst>
            <a:ext uri="{FF2B5EF4-FFF2-40B4-BE49-F238E27FC236}">
              <a16:creationId xmlns:a16="http://schemas.microsoft.com/office/drawing/2014/main" id="{00000000-0008-0000-0800-00003A000000}"/>
            </a:ext>
          </a:extLst>
        </xdr:cNvPr>
        <xdr:cNvGrpSpPr/>
      </xdr:nvGrpSpPr>
      <xdr:grpSpPr>
        <a:xfrm>
          <a:off x="317500" y="7228417"/>
          <a:ext cx="340572" cy="64770"/>
          <a:chOff x="655321" y="4511119"/>
          <a:chExt cx="2156460" cy="415289"/>
        </a:xfrm>
      </xdr:grpSpPr>
      <xdr:sp macro="" textlink="">
        <xdr:nvSpPr>
          <xdr:cNvPr id="59" name="Option Button 35" hidden="1">
            <a:extLst>
              <a:ext uri="{63B3BB69-23CF-44E3-9099-C40C66FF867C}">
                <a14:compatExt xmlns:a14="http://schemas.microsoft.com/office/drawing/2010/main" spid="_x0000_s12323"/>
              </a:ext>
              <a:ext uri="{FF2B5EF4-FFF2-40B4-BE49-F238E27FC236}">
                <a16:creationId xmlns:a16="http://schemas.microsoft.com/office/drawing/2014/main" id="{00000000-0008-0000-0800-00003B000000}"/>
              </a:ext>
            </a:extLst>
          </xdr:cNvPr>
          <xdr:cNvSpPr/>
        </xdr:nvSpPr>
        <xdr:spPr bwMode="auto">
          <a:xfrm>
            <a:off x="913927" y="4655821"/>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60" name="Option Button 36" hidden="1">
            <a:extLst>
              <a:ext uri="{63B3BB69-23CF-44E3-9099-C40C66FF867C}">
                <a14:compatExt xmlns:a14="http://schemas.microsoft.com/office/drawing/2010/main" spid="_x0000_s12324"/>
              </a:ext>
              <a:ext uri="{FF2B5EF4-FFF2-40B4-BE49-F238E27FC236}">
                <a16:creationId xmlns:a16="http://schemas.microsoft.com/office/drawing/2014/main" id="{00000000-0008-0000-0800-00003C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61" name="Group Box 37" hidden="1">
            <a:extLst>
              <a:ext uri="{63B3BB69-23CF-44E3-9099-C40C66FF867C}">
                <a14:compatExt xmlns:a14="http://schemas.microsoft.com/office/drawing/2010/main" spid="_x0000_s12325"/>
              </a:ext>
              <a:ext uri="{FF2B5EF4-FFF2-40B4-BE49-F238E27FC236}">
                <a16:creationId xmlns:a16="http://schemas.microsoft.com/office/drawing/2014/main" id="{00000000-0008-0000-0800-00003D000000}"/>
              </a:ext>
            </a:extLst>
          </xdr:cNvPr>
          <xdr:cNvSpPr/>
        </xdr:nvSpPr>
        <xdr:spPr bwMode="auto">
          <a:xfrm>
            <a:off x="655321" y="4511119"/>
            <a:ext cx="2156460" cy="415289"/>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62" name="Option Button 38" hidden="1">
            <a:extLst>
              <a:ext uri="{63B3BB69-23CF-44E3-9099-C40C66FF867C}">
                <a14:compatExt xmlns:a14="http://schemas.microsoft.com/office/drawing/2010/main" spid="_x0000_s12326"/>
              </a:ext>
              <a:ext uri="{FF2B5EF4-FFF2-40B4-BE49-F238E27FC236}">
                <a16:creationId xmlns:a16="http://schemas.microsoft.com/office/drawing/2014/main" id="{00000000-0008-0000-0800-00003E000000}"/>
              </a:ext>
            </a:extLst>
          </xdr:cNvPr>
          <xdr:cNvSpPr/>
        </xdr:nvSpPr>
        <xdr:spPr bwMode="auto">
          <a:xfrm>
            <a:off x="1456610" y="4661752"/>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absolute">
        <xdr:from>
          <xdr:col>8</xdr:col>
          <xdr:colOff>0</xdr:colOff>
          <xdr:row>31</xdr:row>
          <xdr:rowOff>90055</xdr:rowOff>
        </xdr:from>
        <xdr:to>
          <xdr:col>9</xdr:col>
          <xdr:colOff>0</xdr:colOff>
          <xdr:row>35</xdr:row>
          <xdr:rowOff>1540</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281083" y="6651722"/>
              <a:ext cx="814917" cy="832235"/>
              <a:chOff x="5079135" y="5748037"/>
              <a:chExt cx="839046" cy="753533"/>
            </a:xfrm>
          </xdr:grpSpPr>
          <xdr:sp macro="" textlink="">
            <xdr:nvSpPr>
              <xdr:cNvPr id="12344" name="Group Box 56" hidden="1">
                <a:extLst>
                  <a:ext uri="{63B3BB69-23CF-44E3-9099-C40C66FF867C}">
                    <a14:compatExt spid="_x0000_s12344"/>
                  </a:ext>
                  <a:ext uri="{FF2B5EF4-FFF2-40B4-BE49-F238E27FC236}">
                    <a16:creationId xmlns:a16="http://schemas.microsoft.com/office/drawing/2014/main" id="{00000000-0008-0000-0800-000038300000}"/>
                  </a:ext>
                </a:extLst>
              </xdr:cNvPr>
              <xdr:cNvSpPr/>
            </xdr:nvSpPr>
            <xdr:spPr bwMode="auto">
              <a:xfrm>
                <a:off x="5079135" y="5748037"/>
                <a:ext cx="839046" cy="753533"/>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sp macro="" textlink="">
            <xdr:nvSpPr>
              <xdr:cNvPr id="12345" name="Option Button 57" hidden="1">
                <a:extLst>
                  <a:ext uri="{63B3BB69-23CF-44E3-9099-C40C66FF867C}">
                    <a14:compatExt spid="_x0000_s12345"/>
                  </a:ext>
                  <a:ext uri="{FF2B5EF4-FFF2-40B4-BE49-F238E27FC236}">
                    <a16:creationId xmlns:a16="http://schemas.microsoft.com/office/drawing/2014/main" id="{00000000-0008-0000-0800-000039300000}"/>
                  </a:ext>
                </a:extLst>
              </xdr:cNvPr>
              <xdr:cNvSpPr/>
            </xdr:nvSpPr>
            <xdr:spPr bwMode="auto">
              <a:xfrm>
                <a:off x="5420359" y="5850442"/>
                <a:ext cx="312420" cy="2121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800-00003A300000}"/>
                  </a:ext>
                </a:extLst>
              </xdr:cNvPr>
              <xdr:cNvSpPr/>
            </xdr:nvSpPr>
            <xdr:spPr bwMode="auto">
              <a:xfrm>
                <a:off x="5419513" y="6045612"/>
                <a:ext cx="281940" cy="2036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800-00003B300000}"/>
                  </a:ext>
                </a:extLst>
              </xdr:cNvPr>
              <xdr:cNvSpPr/>
            </xdr:nvSpPr>
            <xdr:spPr bwMode="auto">
              <a:xfrm>
                <a:off x="5427980" y="6270141"/>
                <a:ext cx="28956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3</xdr:col>
      <xdr:colOff>0</xdr:colOff>
      <xdr:row>34</xdr:row>
      <xdr:rowOff>0</xdr:rowOff>
    </xdr:from>
    <xdr:ext cx="1615440" cy="428624"/>
    <xdr:grpSp>
      <xdr:nvGrpSpPr>
        <xdr:cNvPr id="63" name="Group 62">
          <a:extLst>
            <a:ext uri="{FF2B5EF4-FFF2-40B4-BE49-F238E27FC236}">
              <a16:creationId xmlns:a16="http://schemas.microsoft.com/office/drawing/2014/main" id="{00000000-0008-0000-0800-00003F000000}"/>
            </a:ext>
          </a:extLst>
        </xdr:cNvPr>
        <xdr:cNvGrpSpPr/>
      </xdr:nvGrpSpPr>
      <xdr:grpSpPr>
        <a:xfrm>
          <a:off x="656167" y="7228417"/>
          <a:ext cx="1615440" cy="428624"/>
          <a:chOff x="609600" y="5648270"/>
          <a:chExt cx="1600201" cy="413383"/>
        </a:xfrm>
      </xdr:grpSpPr>
      <xdr:sp macro="" textlink="">
        <xdr:nvSpPr>
          <xdr:cNvPr id="64" name="Option Button 32" hidden="1">
            <a:extLst>
              <a:ext uri="{63B3BB69-23CF-44E3-9099-C40C66FF867C}">
                <a14:compatExt xmlns:a14="http://schemas.microsoft.com/office/drawing/2010/main" spid="_x0000_s12320"/>
              </a:ext>
              <a:ext uri="{FF2B5EF4-FFF2-40B4-BE49-F238E27FC236}">
                <a16:creationId xmlns:a16="http://schemas.microsoft.com/office/drawing/2014/main" id="{00000000-0008-0000-0800-000040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65" name="Option Button 33" hidden="1">
            <a:extLst>
              <a:ext uri="{63B3BB69-23CF-44E3-9099-C40C66FF867C}">
                <a14:compatExt xmlns:a14="http://schemas.microsoft.com/office/drawing/2010/main" spid="_x0000_s12321"/>
              </a:ext>
              <a:ext uri="{FF2B5EF4-FFF2-40B4-BE49-F238E27FC236}">
                <a16:creationId xmlns:a16="http://schemas.microsoft.com/office/drawing/2014/main" id="{00000000-0008-0000-0800-000041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67" name="Group Box 34" hidden="1">
            <a:extLst>
              <a:ext uri="{63B3BB69-23CF-44E3-9099-C40C66FF867C}">
                <a14:compatExt xmlns:a14="http://schemas.microsoft.com/office/drawing/2010/main" spid="_x0000_s12322"/>
              </a:ext>
              <a:ext uri="{FF2B5EF4-FFF2-40B4-BE49-F238E27FC236}">
                <a16:creationId xmlns:a16="http://schemas.microsoft.com/office/drawing/2014/main" id="{00000000-0008-0000-0800-000043000000}"/>
              </a:ext>
            </a:extLst>
          </xdr:cNvPr>
          <xdr:cNvSpPr/>
        </xdr:nvSpPr>
        <xdr:spPr bwMode="auto">
          <a:xfrm>
            <a:off x="609600" y="5648270"/>
            <a:ext cx="1600201" cy="413383"/>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oneCellAnchor>
    <xdr:from>
      <xdr:col>2</xdr:col>
      <xdr:colOff>0</xdr:colOff>
      <xdr:row>38</xdr:row>
      <xdr:rowOff>0</xdr:rowOff>
    </xdr:from>
    <xdr:ext cx="1600200" cy="409575"/>
    <xdr:grpSp>
      <xdr:nvGrpSpPr>
        <xdr:cNvPr id="69" name="Group 68">
          <a:extLst>
            <a:ext uri="{FF2B5EF4-FFF2-40B4-BE49-F238E27FC236}">
              <a16:creationId xmlns:a16="http://schemas.microsoft.com/office/drawing/2014/main" id="{00000000-0008-0000-0800-000045000000}"/>
            </a:ext>
          </a:extLst>
        </xdr:cNvPr>
        <xdr:cNvGrpSpPr/>
      </xdr:nvGrpSpPr>
      <xdr:grpSpPr>
        <a:xfrm>
          <a:off x="317500" y="8191500"/>
          <a:ext cx="1600200" cy="409575"/>
          <a:chOff x="647700" y="7600933"/>
          <a:chExt cx="1596390" cy="415288"/>
        </a:xfrm>
      </xdr:grpSpPr>
      <xdr:sp macro="" textlink="">
        <xdr:nvSpPr>
          <xdr:cNvPr id="70" name="Option 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800-000046000000}"/>
              </a:ext>
            </a:extLst>
          </xdr:cNvPr>
          <xdr:cNvSpPr/>
        </xdr:nvSpPr>
        <xdr:spPr bwMode="auto">
          <a:xfrm>
            <a:off x="819150" y="7676719"/>
            <a:ext cx="587618" cy="259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2" name="Option Button 5" hidden="1">
            <a:extLst>
              <a:ext uri="{63B3BB69-23CF-44E3-9099-C40C66FF867C}">
                <a14:compatExt xmlns:a14="http://schemas.microsoft.com/office/drawing/2010/main" spid="_x0000_s12293"/>
              </a:ext>
              <a:ext uri="{FF2B5EF4-FFF2-40B4-BE49-F238E27FC236}">
                <a16:creationId xmlns:a16="http://schemas.microsoft.com/office/drawing/2014/main" id="{00000000-0008-0000-0800-000048000000}"/>
              </a:ext>
            </a:extLst>
          </xdr:cNvPr>
          <xdr:cNvSpPr/>
        </xdr:nvSpPr>
        <xdr:spPr bwMode="auto">
          <a:xfrm>
            <a:off x="1483995" y="7678596"/>
            <a:ext cx="458780" cy="256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3" name="Group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800-000049000000}"/>
              </a:ext>
            </a:extLst>
          </xdr:cNvPr>
          <xdr:cNvSpPr/>
        </xdr:nvSpPr>
        <xdr:spPr bwMode="auto">
          <a:xfrm>
            <a:off x="647700" y="7600933"/>
            <a:ext cx="1596390" cy="415288"/>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twoCellAnchor>
    <xdr:from>
      <xdr:col>2</xdr:col>
      <xdr:colOff>0</xdr:colOff>
      <xdr:row>38</xdr:row>
      <xdr:rowOff>0</xdr:rowOff>
    </xdr:from>
    <xdr:to>
      <xdr:col>3</xdr:col>
      <xdr:colOff>1905</xdr:colOff>
      <xdr:row>38</xdr:row>
      <xdr:rowOff>64770</xdr:rowOff>
    </xdr:to>
    <xdr:grpSp>
      <xdr:nvGrpSpPr>
        <xdr:cNvPr id="74" name="Group 73">
          <a:extLst>
            <a:ext uri="{FF2B5EF4-FFF2-40B4-BE49-F238E27FC236}">
              <a16:creationId xmlns:a16="http://schemas.microsoft.com/office/drawing/2014/main" id="{00000000-0008-0000-0800-00004A000000}"/>
            </a:ext>
          </a:extLst>
        </xdr:cNvPr>
        <xdr:cNvGrpSpPr/>
      </xdr:nvGrpSpPr>
      <xdr:grpSpPr>
        <a:xfrm>
          <a:off x="317500" y="8191500"/>
          <a:ext cx="340572" cy="64770"/>
          <a:chOff x="655321" y="4511119"/>
          <a:chExt cx="2156460" cy="415289"/>
        </a:xfrm>
      </xdr:grpSpPr>
      <xdr:sp macro="" textlink="">
        <xdr:nvSpPr>
          <xdr:cNvPr id="75" name="Option Button 35" hidden="1">
            <a:extLst>
              <a:ext uri="{63B3BB69-23CF-44E3-9099-C40C66FF867C}">
                <a14:compatExt xmlns:a14="http://schemas.microsoft.com/office/drawing/2010/main" spid="_x0000_s12323"/>
              </a:ext>
              <a:ext uri="{FF2B5EF4-FFF2-40B4-BE49-F238E27FC236}">
                <a16:creationId xmlns:a16="http://schemas.microsoft.com/office/drawing/2014/main" id="{00000000-0008-0000-0800-00004B000000}"/>
              </a:ext>
            </a:extLst>
          </xdr:cNvPr>
          <xdr:cNvSpPr/>
        </xdr:nvSpPr>
        <xdr:spPr bwMode="auto">
          <a:xfrm>
            <a:off x="913927" y="4655821"/>
            <a:ext cx="480533" cy="1907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6" name="Option Button 36" hidden="1">
            <a:extLst>
              <a:ext uri="{63B3BB69-23CF-44E3-9099-C40C66FF867C}">
                <a14:compatExt xmlns:a14="http://schemas.microsoft.com/office/drawing/2010/main" spid="_x0000_s12324"/>
              </a:ext>
              <a:ext uri="{FF2B5EF4-FFF2-40B4-BE49-F238E27FC236}">
                <a16:creationId xmlns:a16="http://schemas.microsoft.com/office/drawing/2014/main" id="{00000000-0008-0000-0800-00004C000000}"/>
              </a:ext>
            </a:extLst>
          </xdr:cNvPr>
          <xdr:cNvSpPr/>
        </xdr:nvSpPr>
        <xdr:spPr bwMode="auto">
          <a:xfrm>
            <a:off x="2000566" y="4649138"/>
            <a:ext cx="445455" cy="204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Not sure</a:t>
            </a:r>
          </a:p>
        </xdr:txBody>
      </xdr:sp>
      <xdr:sp macro="" textlink="">
        <xdr:nvSpPr>
          <xdr:cNvPr id="77" name="Group Box 37" hidden="1">
            <a:extLst>
              <a:ext uri="{63B3BB69-23CF-44E3-9099-C40C66FF867C}">
                <a14:compatExt xmlns:a14="http://schemas.microsoft.com/office/drawing/2010/main" spid="_x0000_s12325"/>
              </a:ext>
              <a:ext uri="{FF2B5EF4-FFF2-40B4-BE49-F238E27FC236}">
                <a16:creationId xmlns:a16="http://schemas.microsoft.com/office/drawing/2014/main" id="{00000000-0008-0000-0800-00004D000000}"/>
              </a:ext>
            </a:extLst>
          </xdr:cNvPr>
          <xdr:cNvSpPr/>
        </xdr:nvSpPr>
        <xdr:spPr bwMode="auto">
          <a:xfrm>
            <a:off x="655321" y="4511119"/>
            <a:ext cx="2156460" cy="415289"/>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sp macro="" textlink="">
        <xdr:nvSpPr>
          <xdr:cNvPr id="78" name="Option Button 38" hidden="1">
            <a:extLst>
              <a:ext uri="{63B3BB69-23CF-44E3-9099-C40C66FF867C}">
                <a14:compatExt xmlns:a14="http://schemas.microsoft.com/office/drawing/2010/main" spid="_x0000_s12326"/>
              </a:ext>
              <a:ext uri="{FF2B5EF4-FFF2-40B4-BE49-F238E27FC236}">
                <a16:creationId xmlns:a16="http://schemas.microsoft.com/office/drawing/2014/main" id="{00000000-0008-0000-0800-00004E000000}"/>
              </a:ext>
            </a:extLst>
          </xdr:cNvPr>
          <xdr:cNvSpPr/>
        </xdr:nvSpPr>
        <xdr:spPr bwMode="auto">
          <a:xfrm>
            <a:off x="1456610" y="4661752"/>
            <a:ext cx="565627" cy="1788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absolute">
        <xdr:from>
          <xdr:col>8</xdr:col>
          <xdr:colOff>134617</xdr:colOff>
          <xdr:row>36</xdr:row>
          <xdr:rowOff>51380</xdr:rowOff>
        </xdr:from>
        <xdr:to>
          <xdr:col>9</xdr:col>
          <xdr:colOff>150286</xdr:colOff>
          <xdr:row>39</xdr:row>
          <xdr:rowOff>166952</xdr:rowOff>
        </xdr:to>
        <xdr:grpSp>
          <xdr:nvGrpSpPr>
            <xdr:cNvPr id="17" name="Group 16">
              <a:extLst>
                <a:ext uri="{FF2B5EF4-FFF2-40B4-BE49-F238E27FC236}">
                  <a16:creationId xmlns:a16="http://schemas.microsoft.com/office/drawing/2014/main" id="{00000000-0008-0000-0800-000011000000}"/>
                </a:ext>
              </a:extLst>
            </xdr:cNvPr>
            <xdr:cNvGrpSpPr/>
          </xdr:nvGrpSpPr>
          <xdr:grpSpPr>
            <a:xfrm>
              <a:off x="5415700" y="7724297"/>
              <a:ext cx="830586" cy="866988"/>
              <a:chOff x="5400894" y="6501553"/>
              <a:chExt cx="839048" cy="753533"/>
            </a:xfrm>
          </xdr:grpSpPr>
          <xdr:grpSp>
            <xdr:nvGrpSpPr>
              <xdr:cNvPr id="14" name="Group 13">
                <a:extLst>
                  <a:ext uri="{FF2B5EF4-FFF2-40B4-BE49-F238E27FC236}">
                    <a16:creationId xmlns:a16="http://schemas.microsoft.com/office/drawing/2014/main" id="{00000000-0008-0000-0800-00000E000000}"/>
                  </a:ext>
                </a:extLst>
              </xdr:cNvPr>
              <xdr:cNvGrpSpPr/>
            </xdr:nvGrpSpPr>
            <xdr:grpSpPr>
              <a:xfrm>
                <a:off x="5400894" y="6501553"/>
                <a:ext cx="839048" cy="753533"/>
                <a:chOff x="5079154" y="6501553"/>
                <a:chExt cx="839048" cy="753533"/>
              </a:xfrm>
            </xdr:grpSpPr>
            <xdr:sp macro="" textlink="">
              <xdr:nvSpPr>
                <xdr:cNvPr id="12353" name="Group Box 65" hidden="1">
                  <a:extLst>
                    <a:ext uri="{63B3BB69-23CF-44E3-9099-C40C66FF867C}">
                      <a14:compatExt spid="_x0000_s12353"/>
                    </a:ext>
                    <a:ext uri="{FF2B5EF4-FFF2-40B4-BE49-F238E27FC236}">
                      <a16:creationId xmlns:a16="http://schemas.microsoft.com/office/drawing/2014/main" id="{00000000-0008-0000-0800-000041300000}"/>
                    </a:ext>
                  </a:extLst>
                </xdr:cNvPr>
                <xdr:cNvSpPr/>
              </xdr:nvSpPr>
              <xdr:spPr bwMode="auto">
                <a:xfrm>
                  <a:off x="5079154" y="6501553"/>
                  <a:ext cx="839048" cy="753533"/>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sp macro="" textlink="">
              <xdr:nvSpPr>
                <xdr:cNvPr id="12354" name="Option Button 66" hidden="1">
                  <a:extLst>
                    <a:ext uri="{63B3BB69-23CF-44E3-9099-C40C66FF867C}">
                      <a14:compatExt spid="_x0000_s12354"/>
                    </a:ext>
                    <a:ext uri="{FF2B5EF4-FFF2-40B4-BE49-F238E27FC236}">
                      <a16:creationId xmlns:a16="http://schemas.microsoft.com/office/drawing/2014/main" id="{00000000-0008-0000-0800-000042300000}"/>
                    </a:ext>
                  </a:extLst>
                </xdr:cNvPr>
                <xdr:cNvSpPr/>
              </xdr:nvSpPr>
              <xdr:spPr bwMode="auto">
                <a:xfrm>
                  <a:off x="5401804" y="6627528"/>
                  <a:ext cx="31242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5" name="Option Button 67" hidden="1">
                  <a:extLst>
                    <a:ext uri="{63B3BB69-23CF-44E3-9099-C40C66FF867C}">
                      <a14:compatExt spid="_x0000_s12355"/>
                    </a:ext>
                    <a:ext uri="{FF2B5EF4-FFF2-40B4-BE49-F238E27FC236}">
                      <a16:creationId xmlns:a16="http://schemas.microsoft.com/office/drawing/2014/main" id="{00000000-0008-0000-0800-000043300000}"/>
                    </a:ext>
                  </a:extLst>
                </xdr:cNvPr>
                <xdr:cNvSpPr/>
              </xdr:nvSpPr>
              <xdr:spPr bwMode="auto">
                <a:xfrm>
                  <a:off x="5409424" y="6824593"/>
                  <a:ext cx="2819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2358" name="Option Button 70" hidden="1">
                <a:extLst>
                  <a:ext uri="{63B3BB69-23CF-44E3-9099-C40C66FF867C}">
                    <a14:compatExt spid="_x0000_s12358"/>
                  </a:ext>
                  <a:ext uri="{FF2B5EF4-FFF2-40B4-BE49-F238E27FC236}">
                    <a16:creationId xmlns:a16="http://schemas.microsoft.com/office/drawing/2014/main" id="{00000000-0008-0000-0800-000046300000}"/>
                  </a:ext>
                </a:extLst>
              </xdr:cNvPr>
              <xdr:cNvSpPr/>
            </xdr:nvSpPr>
            <xdr:spPr bwMode="auto">
              <a:xfrm>
                <a:off x="5739731" y="7087391"/>
                <a:ext cx="281940" cy="167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75</xdr:row>
      <xdr:rowOff>0</xdr:rowOff>
    </xdr:from>
    <xdr:to>
      <xdr:col>4</xdr:col>
      <xdr:colOff>9737</xdr:colOff>
      <xdr:row>77</xdr:row>
      <xdr:rowOff>78104</xdr:rowOff>
    </xdr:to>
    <xdr:grpSp>
      <xdr:nvGrpSpPr>
        <xdr:cNvPr id="89" name="Group 88">
          <a:extLst>
            <a:ext uri="{FF2B5EF4-FFF2-40B4-BE49-F238E27FC236}">
              <a16:creationId xmlns:a16="http://schemas.microsoft.com/office/drawing/2014/main" id="{00000000-0008-0000-0900-000059000000}"/>
            </a:ext>
          </a:extLst>
        </xdr:cNvPr>
        <xdr:cNvGrpSpPr/>
      </xdr:nvGrpSpPr>
      <xdr:grpSpPr>
        <a:xfrm>
          <a:off x="0" y="16925925"/>
          <a:ext cx="1581362" cy="459104"/>
          <a:chOff x="609600" y="5648299"/>
          <a:chExt cx="1600199" cy="413384"/>
        </a:xfrm>
      </xdr:grpSpPr>
      <xdr:sp macro="" textlink="">
        <xdr:nvSpPr>
          <xdr:cNvPr id="36" name="Option Button 54" hidden="1">
            <a:extLst>
              <a:ext uri="{63B3BB69-23CF-44E3-9099-C40C66FF867C}">
                <a14:compatExt xmlns:a14="http://schemas.microsoft.com/office/drawing/2010/main" spid="_x0000_s7222"/>
              </a:ext>
              <a:ext uri="{FF2B5EF4-FFF2-40B4-BE49-F238E27FC236}">
                <a16:creationId xmlns:a16="http://schemas.microsoft.com/office/drawing/2014/main" id="{00000000-0008-0000-0900-000024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7" name="Option Button 55" hidden="1">
            <a:extLst>
              <a:ext uri="{63B3BB69-23CF-44E3-9099-C40C66FF867C}">
                <a14:compatExt xmlns:a14="http://schemas.microsoft.com/office/drawing/2010/main" spid="_x0000_s7223"/>
              </a:ext>
              <a:ext uri="{FF2B5EF4-FFF2-40B4-BE49-F238E27FC236}">
                <a16:creationId xmlns:a16="http://schemas.microsoft.com/office/drawing/2014/main" id="{00000000-0008-0000-0900-000025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38" name="Group Box 56" hidden="1">
            <a:extLst>
              <a:ext uri="{63B3BB69-23CF-44E3-9099-C40C66FF867C}">
                <a14:compatExt xmlns:a14="http://schemas.microsoft.com/office/drawing/2010/main" spid="_x0000_s7224"/>
              </a:ext>
              <a:ext uri="{FF2B5EF4-FFF2-40B4-BE49-F238E27FC236}">
                <a16:creationId xmlns:a16="http://schemas.microsoft.com/office/drawing/2014/main" id="{00000000-0008-0000-0900-000026000000}"/>
              </a:ext>
            </a:extLst>
          </xdr:cNvPr>
          <xdr:cNvSpPr/>
        </xdr:nvSpPr>
        <xdr:spPr bwMode="auto">
          <a:xfrm>
            <a:off x="609600" y="564829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74</xdr:row>
      <xdr:rowOff>0</xdr:rowOff>
    </xdr:from>
    <xdr:to>
      <xdr:col>4</xdr:col>
      <xdr:colOff>58632</xdr:colOff>
      <xdr:row>77</xdr:row>
      <xdr:rowOff>16720</xdr:rowOff>
    </xdr:to>
    <xdr:grpSp>
      <xdr:nvGrpSpPr>
        <xdr:cNvPr id="73" name="Group 72">
          <a:extLst>
            <a:ext uri="{FF2B5EF4-FFF2-40B4-BE49-F238E27FC236}">
              <a16:creationId xmlns:a16="http://schemas.microsoft.com/office/drawing/2014/main" id="{00000000-0008-0000-0900-000049000000}"/>
            </a:ext>
          </a:extLst>
        </xdr:cNvPr>
        <xdr:cNvGrpSpPr/>
      </xdr:nvGrpSpPr>
      <xdr:grpSpPr>
        <a:xfrm>
          <a:off x="76200" y="16868775"/>
          <a:ext cx="1554057" cy="454870"/>
          <a:chOff x="609600" y="5648298"/>
          <a:chExt cx="1600199" cy="413384"/>
        </a:xfrm>
      </xdr:grpSpPr>
      <xdr:sp macro="" textlink="">
        <xdr:nvSpPr>
          <xdr:cNvPr id="7207" name="Option Button 39" hidden="1">
            <a:extLst>
              <a:ext uri="{63B3BB69-23CF-44E3-9099-C40C66FF867C}">
                <a14:compatExt xmlns:a14="http://schemas.microsoft.com/office/drawing/2010/main" spid="_x0000_s7207"/>
              </a:ext>
              <a:ext uri="{FF2B5EF4-FFF2-40B4-BE49-F238E27FC236}">
                <a16:creationId xmlns:a16="http://schemas.microsoft.com/office/drawing/2014/main" id="{00000000-0008-0000-0900-0000271C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208" name="Option Button 40" hidden="1">
            <a:extLst>
              <a:ext uri="{63B3BB69-23CF-44E3-9099-C40C66FF867C}">
                <a14:compatExt xmlns:a14="http://schemas.microsoft.com/office/drawing/2010/main" spid="_x0000_s7208"/>
              </a:ext>
              <a:ext uri="{FF2B5EF4-FFF2-40B4-BE49-F238E27FC236}">
                <a16:creationId xmlns:a16="http://schemas.microsoft.com/office/drawing/2014/main" id="{00000000-0008-0000-0900-0000281C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209" name="Group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900-0000291C0000}"/>
              </a:ext>
            </a:extLst>
          </xdr:cNvPr>
          <xdr:cNvSpPr/>
        </xdr:nvSpPr>
        <xdr:spPr bwMode="auto">
          <a:xfrm>
            <a:off x="609600" y="5648298"/>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53</xdr:row>
      <xdr:rowOff>0</xdr:rowOff>
    </xdr:from>
    <xdr:to>
      <xdr:col>4</xdr:col>
      <xdr:colOff>60537</xdr:colOff>
      <xdr:row>54</xdr:row>
      <xdr:rowOff>140546</xdr:rowOff>
    </xdr:to>
    <xdr:grpSp>
      <xdr:nvGrpSpPr>
        <xdr:cNvPr id="32" name="Group 31">
          <a:extLst>
            <a:ext uri="{FF2B5EF4-FFF2-40B4-BE49-F238E27FC236}">
              <a16:creationId xmlns:a16="http://schemas.microsoft.com/office/drawing/2014/main" id="{00000000-0008-0000-0900-000020000000}"/>
            </a:ext>
          </a:extLst>
        </xdr:cNvPr>
        <xdr:cNvGrpSpPr/>
      </xdr:nvGrpSpPr>
      <xdr:grpSpPr>
        <a:xfrm>
          <a:off x="76200" y="11772900"/>
          <a:ext cx="1555962" cy="416771"/>
          <a:chOff x="609600" y="5648301"/>
          <a:chExt cx="1600200" cy="413383"/>
        </a:xfrm>
      </xdr:grpSpPr>
      <xdr:sp macro="" textlink="">
        <xdr:nvSpPr>
          <xdr:cNvPr id="7188" name="Option Button 20" hidden="1">
            <a:extLst>
              <a:ext uri="{63B3BB69-23CF-44E3-9099-C40C66FF867C}">
                <a14:compatExt xmlns:a14="http://schemas.microsoft.com/office/drawing/2010/main" spid="_x0000_s7188"/>
              </a:ext>
              <a:ext uri="{FF2B5EF4-FFF2-40B4-BE49-F238E27FC236}">
                <a16:creationId xmlns:a16="http://schemas.microsoft.com/office/drawing/2014/main" id="{00000000-0008-0000-0900-0000141C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189" name="Option Button 21" hidden="1">
            <a:extLst>
              <a:ext uri="{63B3BB69-23CF-44E3-9099-C40C66FF867C}">
                <a14:compatExt xmlns:a14="http://schemas.microsoft.com/office/drawing/2010/main" spid="_x0000_s7189"/>
              </a:ext>
              <a:ext uri="{FF2B5EF4-FFF2-40B4-BE49-F238E27FC236}">
                <a16:creationId xmlns:a16="http://schemas.microsoft.com/office/drawing/2014/main" id="{00000000-0008-0000-0900-0000151C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190" name="Group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900-0000161C0000}"/>
              </a:ext>
            </a:extLst>
          </xdr:cNvPr>
          <xdr:cNvSpPr/>
        </xdr:nvSpPr>
        <xdr:spPr bwMode="auto">
          <a:xfrm>
            <a:off x="609600" y="5648301"/>
            <a:ext cx="1600200" cy="413383"/>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53</xdr:row>
      <xdr:rowOff>0</xdr:rowOff>
    </xdr:from>
    <xdr:to>
      <xdr:col>4</xdr:col>
      <xdr:colOff>60537</xdr:colOff>
      <xdr:row>54</xdr:row>
      <xdr:rowOff>140546</xdr:rowOff>
    </xdr:to>
    <xdr:grpSp>
      <xdr:nvGrpSpPr>
        <xdr:cNvPr id="31" name="Group 30">
          <a:extLst>
            <a:ext uri="{FF2B5EF4-FFF2-40B4-BE49-F238E27FC236}">
              <a16:creationId xmlns:a16="http://schemas.microsoft.com/office/drawing/2014/main" id="{00000000-0008-0000-0900-00001F000000}"/>
            </a:ext>
          </a:extLst>
        </xdr:cNvPr>
        <xdr:cNvGrpSpPr/>
      </xdr:nvGrpSpPr>
      <xdr:grpSpPr>
        <a:xfrm>
          <a:off x="76200" y="11772900"/>
          <a:ext cx="1555962" cy="416771"/>
          <a:chOff x="609600" y="5648309"/>
          <a:chExt cx="1600199" cy="413384"/>
        </a:xfrm>
      </xdr:grpSpPr>
      <xdr:sp macro="" textlink="">
        <xdr:nvSpPr>
          <xdr:cNvPr id="3" name="Option Button 20" hidden="1">
            <a:extLst>
              <a:ext uri="{63B3BB69-23CF-44E3-9099-C40C66FF867C}">
                <a14:compatExt xmlns:a14="http://schemas.microsoft.com/office/drawing/2010/main" spid="_x0000_s7188"/>
              </a:ext>
              <a:ext uri="{FF2B5EF4-FFF2-40B4-BE49-F238E27FC236}">
                <a16:creationId xmlns:a16="http://schemas.microsoft.com/office/drawing/2014/main" id="{00000000-0008-0000-0900-000003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4" name="Option Button 21" hidden="1">
            <a:extLst>
              <a:ext uri="{63B3BB69-23CF-44E3-9099-C40C66FF867C}">
                <a14:compatExt xmlns:a14="http://schemas.microsoft.com/office/drawing/2010/main" spid="_x0000_s7189"/>
              </a:ext>
              <a:ext uri="{FF2B5EF4-FFF2-40B4-BE49-F238E27FC236}">
                <a16:creationId xmlns:a16="http://schemas.microsoft.com/office/drawing/2014/main" id="{00000000-0008-0000-0900-000004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 name="Group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900-000005000000}"/>
              </a:ext>
            </a:extLst>
          </xdr:cNvPr>
          <xdr:cNvSpPr/>
        </xdr:nvSpPr>
        <xdr:spPr bwMode="auto">
          <a:xfrm>
            <a:off x="609600" y="564830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2</xdr:col>
      <xdr:colOff>0</xdr:colOff>
      <xdr:row>53</xdr:row>
      <xdr:rowOff>0</xdr:rowOff>
    </xdr:from>
    <xdr:to>
      <xdr:col>4</xdr:col>
      <xdr:colOff>217171</xdr:colOff>
      <xdr:row>54</xdr:row>
      <xdr:rowOff>159596</xdr:rowOff>
    </xdr:to>
    <xdr:grpSp>
      <xdr:nvGrpSpPr>
        <xdr:cNvPr id="44" name="Group 43">
          <a:extLst>
            <a:ext uri="{FF2B5EF4-FFF2-40B4-BE49-F238E27FC236}">
              <a16:creationId xmlns:a16="http://schemas.microsoft.com/office/drawing/2014/main" id="{00000000-0008-0000-0900-00002C000000}"/>
            </a:ext>
          </a:extLst>
        </xdr:cNvPr>
        <xdr:cNvGrpSpPr/>
      </xdr:nvGrpSpPr>
      <xdr:grpSpPr>
        <a:xfrm>
          <a:off x="209550" y="11772900"/>
          <a:ext cx="1579246" cy="435821"/>
          <a:chOff x="609600" y="5648307"/>
          <a:chExt cx="1600199" cy="413384"/>
        </a:xfrm>
      </xdr:grpSpPr>
      <xdr:sp macro="" textlink="">
        <xdr:nvSpPr>
          <xdr:cNvPr id="7197" name="Option Button 29" hidden="1">
            <a:extLst>
              <a:ext uri="{63B3BB69-23CF-44E3-9099-C40C66FF867C}">
                <a14:compatExt xmlns:a14="http://schemas.microsoft.com/office/drawing/2010/main" spid="_x0000_s7197"/>
              </a:ext>
              <a:ext uri="{FF2B5EF4-FFF2-40B4-BE49-F238E27FC236}">
                <a16:creationId xmlns:a16="http://schemas.microsoft.com/office/drawing/2014/main" id="{00000000-0008-0000-0900-00001D1C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198" name="Option Button 30" hidden="1">
            <a:extLst>
              <a:ext uri="{63B3BB69-23CF-44E3-9099-C40C66FF867C}">
                <a14:compatExt xmlns:a14="http://schemas.microsoft.com/office/drawing/2010/main" spid="_x0000_s7198"/>
              </a:ext>
              <a:ext uri="{FF2B5EF4-FFF2-40B4-BE49-F238E27FC236}">
                <a16:creationId xmlns:a16="http://schemas.microsoft.com/office/drawing/2014/main" id="{00000000-0008-0000-0900-00001E1C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199" name="Group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900-00001F1C0000}"/>
              </a:ext>
            </a:extLst>
          </xdr:cNvPr>
          <xdr:cNvSpPr/>
        </xdr:nvSpPr>
        <xdr:spPr bwMode="auto">
          <a:xfrm>
            <a:off x="609600" y="5648307"/>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63</xdr:row>
      <xdr:rowOff>0</xdr:rowOff>
    </xdr:from>
    <xdr:to>
      <xdr:col>4</xdr:col>
      <xdr:colOff>94827</xdr:colOff>
      <xdr:row>64</xdr:row>
      <xdr:rowOff>158326</xdr:rowOff>
    </xdr:to>
    <xdr:grpSp>
      <xdr:nvGrpSpPr>
        <xdr:cNvPr id="56" name="Group 55">
          <a:extLst>
            <a:ext uri="{FF2B5EF4-FFF2-40B4-BE49-F238E27FC236}">
              <a16:creationId xmlns:a16="http://schemas.microsoft.com/office/drawing/2014/main" id="{00000000-0008-0000-0900-000038000000}"/>
            </a:ext>
          </a:extLst>
        </xdr:cNvPr>
        <xdr:cNvGrpSpPr/>
      </xdr:nvGrpSpPr>
      <xdr:grpSpPr>
        <a:xfrm>
          <a:off x="76200" y="14011275"/>
          <a:ext cx="1590252" cy="434551"/>
          <a:chOff x="609600" y="5648299"/>
          <a:chExt cx="1600199" cy="413384"/>
        </a:xfrm>
      </xdr:grpSpPr>
      <xdr:sp macro="" textlink="">
        <xdr:nvSpPr>
          <xdr:cNvPr id="10" name="Option Button 32" hidden="1">
            <a:extLst>
              <a:ext uri="{63B3BB69-23CF-44E3-9099-C40C66FF867C}">
                <a14:compatExt xmlns:a14="http://schemas.microsoft.com/office/drawing/2010/main" spid="_x0000_s7200"/>
              </a:ext>
              <a:ext uri="{FF2B5EF4-FFF2-40B4-BE49-F238E27FC236}">
                <a16:creationId xmlns:a16="http://schemas.microsoft.com/office/drawing/2014/main" id="{00000000-0008-0000-0900-00000A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1" name="Option Button 33" hidden="1">
            <a:extLst>
              <a:ext uri="{63B3BB69-23CF-44E3-9099-C40C66FF867C}">
                <a14:compatExt xmlns:a14="http://schemas.microsoft.com/office/drawing/2010/main" spid="_x0000_s7201"/>
              </a:ext>
              <a:ext uri="{FF2B5EF4-FFF2-40B4-BE49-F238E27FC236}">
                <a16:creationId xmlns:a16="http://schemas.microsoft.com/office/drawing/2014/main" id="{00000000-0008-0000-0900-00000B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2" name="Group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900-00000C000000}"/>
              </a:ext>
            </a:extLst>
          </xdr:cNvPr>
          <xdr:cNvSpPr/>
        </xdr:nvSpPr>
        <xdr:spPr bwMode="auto">
          <a:xfrm>
            <a:off x="609600" y="564829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70</xdr:row>
      <xdr:rowOff>0</xdr:rowOff>
    </xdr:from>
    <xdr:to>
      <xdr:col>4</xdr:col>
      <xdr:colOff>58632</xdr:colOff>
      <xdr:row>71</xdr:row>
      <xdr:rowOff>48259</xdr:rowOff>
    </xdr:to>
    <xdr:grpSp>
      <xdr:nvGrpSpPr>
        <xdr:cNvPr id="65" name="Group 64">
          <a:extLst>
            <a:ext uri="{FF2B5EF4-FFF2-40B4-BE49-F238E27FC236}">
              <a16:creationId xmlns:a16="http://schemas.microsoft.com/office/drawing/2014/main" id="{00000000-0008-0000-0900-000041000000}"/>
            </a:ext>
          </a:extLst>
        </xdr:cNvPr>
        <xdr:cNvGrpSpPr/>
      </xdr:nvGrpSpPr>
      <xdr:grpSpPr>
        <a:xfrm>
          <a:off x="76200" y="15897225"/>
          <a:ext cx="1554057" cy="448309"/>
          <a:chOff x="609600" y="5648299"/>
          <a:chExt cx="1600199" cy="413384"/>
        </a:xfrm>
      </xdr:grpSpPr>
      <xdr:sp macro="" textlink="">
        <xdr:nvSpPr>
          <xdr:cNvPr id="7204" name="Option Button 36" hidden="1">
            <a:extLst>
              <a:ext uri="{63B3BB69-23CF-44E3-9099-C40C66FF867C}">
                <a14:compatExt xmlns:a14="http://schemas.microsoft.com/office/drawing/2010/main" spid="_x0000_s7204"/>
              </a:ext>
              <a:ext uri="{FF2B5EF4-FFF2-40B4-BE49-F238E27FC236}">
                <a16:creationId xmlns:a16="http://schemas.microsoft.com/office/drawing/2014/main" id="{00000000-0008-0000-0900-0000241C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205" name="Option Button 37" hidden="1">
            <a:extLst>
              <a:ext uri="{63B3BB69-23CF-44E3-9099-C40C66FF867C}">
                <a14:compatExt xmlns:a14="http://schemas.microsoft.com/office/drawing/2010/main" spid="_x0000_s7205"/>
              </a:ext>
              <a:ext uri="{FF2B5EF4-FFF2-40B4-BE49-F238E27FC236}">
                <a16:creationId xmlns:a16="http://schemas.microsoft.com/office/drawing/2014/main" id="{00000000-0008-0000-0900-0000251C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206" name="Group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900-0000261C0000}"/>
              </a:ext>
            </a:extLst>
          </xdr:cNvPr>
          <xdr:cNvSpPr/>
        </xdr:nvSpPr>
        <xdr:spPr bwMode="auto">
          <a:xfrm>
            <a:off x="609600" y="564829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2</xdr:col>
      <xdr:colOff>0</xdr:colOff>
      <xdr:row>75</xdr:row>
      <xdr:rowOff>0</xdr:rowOff>
    </xdr:from>
    <xdr:to>
      <xdr:col>4</xdr:col>
      <xdr:colOff>213361</xdr:colOff>
      <xdr:row>77</xdr:row>
      <xdr:rowOff>97154</xdr:rowOff>
    </xdr:to>
    <xdr:grpSp>
      <xdr:nvGrpSpPr>
        <xdr:cNvPr id="87" name="Group 86">
          <a:extLst>
            <a:ext uri="{FF2B5EF4-FFF2-40B4-BE49-F238E27FC236}">
              <a16:creationId xmlns:a16="http://schemas.microsoft.com/office/drawing/2014/main" id="{00000000-0008-0000-0900-000057000000}"/>
            </a:ext>
          </a:extLst>
        </xdr:cNvPr>
        <xdr:cNvGrpSpPr/>
      </xdr:nvGrpSpPr>
      <xdr:grpSpPr>
        <a:xfrm>
          <a:off x="209550" y="16925925"/>
          <a:ext cx="1575436" cy="478154"/>
          <a:chOff x="609600" y="5648293"/>
          <a:chExt cx="1600199" cy="413384"/>
        </a:xfrm>
      </xdr:grpSpPr>
      <xdr:sp macro="" textlink="">
        <xdr:nvSpPr>
          <xdr:cNvPr id="7222" name="Option Button 54" hidden="1">
            <a:extLst>
              <a:ext uri="{63B3BB69-23CF-44E3-9099-C40C66FF867C}">
                <a14:compatExt xmlns:a14="http://schemas.microsoft.com/office/drawing/2010/main" spid="_x0000_s7222"/>
              </a:ext>
              <a:ext uri="{FF2B5EF4-FFF2-40B4-BE49-F238E27FC236}">
                <a16:creationId xmlns:a16="http://schemas.microsoft.com/office/drawing/2014/main" id="{00000000-0008-0000-0900-0000361C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7223" name="Option Button 55" hidden="1">
            <a:extLst>
              <a:ext uri="{63B3BB69-23CF-44E3-9099-C40C66FF867C}">
                <a14:compatExt xmlns:a14="http://schemas.microsoft.com/office/drawing/2010/main" spid="_x0000_s7223"/>
              </a:ext>
              <a:ext uri="{FF2B5EF4-FFF2-40B4-BE49-F238E27FC236}">
                <a16:creationId xmlns:a16="http://schemas.microsoft.com/office/drawing/2014/main" id="{00000000-0008-0000-0900-0000371C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7224" name="Group Box 56" hidden="1">
            <a:extLst>
              <a:ext uri="{63B3BB69-23CF-44E3-9099-C40C66FF867C}">
                <a14:compatExt xmlns:a14="http://schemas.microsoft.com/office/drawing/2010/main" spid="_x0000_s7224"/>
              </a:ext>
              <a:ext uri="{FF2B5EF4-FFF2-40B4-BE49-F238E27FC236}">
                <a16:creationId xmlns:a16="http://schemas.microsoft.com/office/drawing/2014/main" id="{00000000-0008-0000-0900-0000381C0000}"/>
              </a:ext>
            </a:extLst>
          </xdr:cNvPr>
          <xdr:cNvSpPr/>
        </xdr:nvSpPr>
        <xdr:spPr bwMode="auto">
          <a:xfrm>
            <a:off x="609600" y="5648293"/>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xdr:from>
      <xdr:col>2</xdr:col>
      <xdr:colOff>2312670</xdr:colOff>
      <xdr:row>73</xdr:row>
      <xdr:rowOff>167640</xdr:rowOff>
    </xdr:from>
    <xdr:to>
      <xdr:col>2</xdr:col>
      <xdr:colOff>5029200</xdr:colOff>
      <xdr:row>74</xdr:row>
      <xdr:rowOff>0</xdr:rowOff>
    </xdr:to>
    <xdr:sp macro="" textlink="">
      <xdr:nvSpPr>
        <xdr:cNvPr id="50" name="Rectangle 49">
          <a:hlinkClick xmlns:r="http://schemas.openxmlformats.org/officeDocument/2006/relationships" r:id="rId1"/>
          <a:extLst>
            <a:ext uri="{FF2B5EF4-FFF2-40B4-BE49-F238E27FC236}">
              <a16:creationId xmlns:a16="http://schemas.microsoft.com/office/drawing/2014/main" id="{00000000-0008-0000-0900-000032000000}"/>
            </a:ext>
          </a:extLst>
        </xdr:cNvPr>
        <xdr:cNvSpPr/>
      </xdr:nvSpPr>
      <xdr:spPr>
        <a:xfrm>
          <a:off x="2922270" y="19808190"/>
          <a:ext cx="2716530"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mc:AlternateContent xmlns:mc="http://schemas.openxmlformats.org/markup-compatibility/2006">
    <mc:Choice xmlns:a14="http://schemas.microsoft.com/office/drawing/2010/main" Requires="a14">
      <xdr:twoCellAnchor editAs="absolute">
        <xdr:from>
          <xdr:col>8</xdr:col>
          <xdr:colOff>7621</xdr:colOff>
          <xdr:row>25</xdr:row>
          <xdr:rowOff>56560</xdr:rowOff>
        </xdr:from>
        <xdr:to>
          <xdr:col>9</xdr:col>
          <xdr:colOff>1</xdr:colOff>
          <xdr:row>34</xdr:row>
          <xdr:rowOff>2585</xdr:rowOff>
        </xdr:to>
        <xdr:grpSp>
          <xdr:nvGrpSpPr>
            <xdr:cNvPr id="20" name="Group 19">
              <a:extLst>
                <a:ext uri="{FF2B5EF4-FFF2-40B4-BE49-F238E27FC236}">
                  <a16:creationId xmlns:a16="http://schemas.microsoft.com/office/drawing/2014/main" id="{00000000-0008-0000-0900-000014000000}"/>
                </a:ext>
              </a:extLst>
            </xdr:cNvPr>
            <xdr:cNvGrpSpPr/>
          </xdr:nvGrpSpPr>
          <xdr:grpSpPr>
            <a:xfrm>
              <a:off x="4674871" y="4761910"/>
              <a:ext cx="716280" cy="2184400"/>
              <a:chOff x="609600" y="5648492"/>
              <a:chExt cx="1600199" cy="413381"/>
            </a:xfrm>
          </xdr:grpSpPr>
          <xdr:sp macro="" textlink="">
            <xdr:nvSpPr>
              <xdr:cNvPr id="7228" name="Option Button 60" hidden="1">
                <a:extLst>
                  <a:ext uri="{63B3BB69-23CF-44E3-9099-C40C66FF867C}">
                    <a14:compatExt spid="_x0000_s7228"/>
                  </a:ext>
                  <a:ext uri="{FF2B5EF4-FFF2-40B4-BE49-F238E27FC236}">
                    <a16:creationId xmlns:a16="http://schemas.microsoft.com/office/drawing/2014/main" id="{00000000-0008-0000-0900-00003C1C0000}"/>
                  </a:ext>
                </a:extLst>
              </xdr:cNvPr>
              <xdr:cNvSpPr/>
            </xdr:nvSpPr>
            <xdr:spPr bwMode="auto">
              <a:xfrm>
                <a:off x="1200401" y="5721988"/>
                <a:ext cx="722713" cy="9193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29" name="Option Button 61" hidden="1">
                <a:extLst>
                  <a:ext uri="{63B3BB69-23CF-44E3-9099-C40C66FF867C}">
                    <a14:compatExt spid="_x0000_s7229"/>
                  </a:ext>
                  <a:ext uri="{FF2B5EF4-FFF2-40B4-BE49-F238E27FC236}">
                    <a16:creationId xmlns:a16="http://schemas.microsoft.com/office/drawing/2014/main" id="{00000000-0008-0000-0900-00003D1C0000}"/>
                  </a:ext>
                </a:extLst>
              </xdr:cNvPr>
              <xdr:cNvSpPr/>
            </xdr:nvSpPr>
            <xdr:spPr bwMode="auto">
              <a:xfrm>
                <a:off x="1228345" y="5889353"/>
                <a:ext cx="814917" cy="15145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30" name="Group Box 62" descr="Select" hidden="1">
                <a:extLst>
                  <a:ext uri="{63B3BB69-23CF-44E3-9099-C40C66FF867C}">
                    <a14:compatExt spid="_x0000_s7230"/>
                  </a:ext>
                  <a:ext uri="{FF2B5EF4-FFF2-40B4-BE49-F238E27FC236}">
                    <a16:creationId xmlns:a16="http://schemas.microsoft.com/office/drawing/2014/main" id="{00000000-0008-0000-0900-00003E1C0000}"/>
                  </a:ext>
                </a:extLst>
              </xdr:cNvPr>
              <xdr:cNvSpPr/>
            </xdr:nvSpPr>
            <xdr:spPr bwMode="auto">
              <a:xfrm>
                <a:off x="609600" y="5648492"/>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twoCellAnchor>
    <xdr:from>
      <xdr:col>8</xdr:col>
      <xdr:colOff>59267</xdr:colOff>
      <xdr:row>35</xdr:row>
      <xdr:rowOff>12701</xdr:rowOff>
    </xdr:from>
    <xdr:to>
      <xdr:col>9</xdr:col>
      <xdr:colOff>80434</xdr:colOff>
      <xdr:row>41</xdr:row>
      <xdr:rowOff>174626</xdr:rowOff>
    </xdr:to>
    <xdr:grpSp>
      <xdr:nvGrpSpPr>
        <xdr:cNvPr id="8" name="Group 1">
          <a:extLst>
            <a:ext uri="{FF2B5EF4-FFF2-40B4-BE49-F238E27FC236}">
              <a16:creationId xmlns:a16="http://schemas.microsoft.com/office/drawing/2014/main" id="{00000000-0008-0000-0900-000008000000}"/>
            </a:ext>
          </a:extLst>
        </xdr:cNvPr>
        <xdr:cNvGrpSpPr/>
      </xdr:nvGrpSpPr>
      <xdr:grpSpPr>
        <a:xfrm>
          <a:off x="4726517" y="7146926"/>
          <a:ext cx="745067" cy="1362075"/>
          <a:chOff x="4766733" y="6416889"/>
          <a:chExt cx="745067" cy="1186180"/>
        </a:xfrm>
      </xdr:grpSpPr>
      <xdr:sp macro="" textlink="">
        <xdr:nvSpPr>
          <xdr:cNvPr id="9" name="Group Box 70" hidden="1">
            <a:extLst>
              <a:ext uri="{63B3BB69-23CF-44E3-9099-C40C66FF867C}">
                <a14:compatExt xmlns:a14="http://schemas.microsoft.com/office/drawing/2010/main" spid="_x0000_s7238"/>
              </a:ext>
              <a:ext uri="{FF2B5EF4-FFF2-40B4-BE49-F238E27FC236}">
                <a16:creationId xmlns:a16="http://schemas.microsoft.com/office/drawing/2014/main" id="{00000000-0008-0000-0900-000009000000}"/>
              </a:ext>
            </a:extLst>
          </xdr:cNvPr>
          <xdr:cNvSpPr/>
        </xdr:nvSpPr>
        <xdr:spPr bwMode="auto">
          <a:xfrm>
            <a:off x="4766733" y="6416889"/>
            <a:ext cx="745067" cy="118618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ZA" sz="800" b="0" i="0" u="none" strike="noStrike" baseline="0">
                <a:solidFill>
                  <a:srgbClr val="000000"/>
                </a:solidFill>
                <a:latin typeface="Segoe UI"/>
                <a:cs typeface="Segoe UI"/>
              </a:rPr>
              <a:t>Select</a:t>
            </a:r>
          </a:p>
        </xdr:txBody>
      </xdr:sp>
      <xdr:sp macro="" textlink="">
        <xdr:nvSpPr>
          <xdr:cNvPr id="13" name="Option Button 71" hidden="1">
            <a:extLst>
              <a:ext uri="{63B3BB69-23CF-44E3-9099-C40C66FF867C}">
                <a14:compatExt xmlns:a14="http://schemas.microsoft.com/office/drawing/2010/main" spid="_x0000_s7239"/>
              </a:ext>
              <a:ext uri="{FF2B5EF4-FFF2-40B4-BE49-F238E27FC236}">
                <a16:creationId xmlns:a16="http://schemas.microsoft.com/office/drawing/2014/main" id="{00000000-0008-0000-0900-00000D000000}"/>
              </a:ext>
            </a:extLst>
          </xdr:cNvPr>
          <xdr:cNvSpPr/>
        </xdr:nvSpPr>
        <xdr:spPr bwMode="auto">
          <a:xfrm>
            <a:off x="5046741" y="6604468"/>
            <a:ext cx="320040" cy="201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Option Button 72" hidden="1">
            <a:extLst>
              <a:ext uri="{63B3BB69-23CF-44E3-9099-C40C66FF867C}">
                <a14:compatExt xmlns:a14="http://schemas.microsoft.com/office/drawing/2010/main" spid="_x0000_s7240"/>
              </a:ext>
              <a:ext uri="{FF2B5EF4-FFF2-40B4-BE49-F238E27FC236}">
                <a16:creationId xmlns:a16="http://schemas.microsoft.com/office/drawing/2014/main" id="{00000000-0008-0000-0900-00000E000000}"/>
              </a:ext>
            </a:extLst>
          </xdr:cNvPr>
          <xdr:cNvSpPr/>
        </xdr:nvSpPr>
        <xdr:spPr bwMode="auto">
          <a:xfrm>
            <a:off x="5056293" y="6964453"/>
            <a:ext cx="274320" cy="2167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5" name="Option Button 73" hidden="1">
            <a:extLst>
              <a:ext uri="{63B3BB69-23CF-44E3-9099-C40C66FF867C}">
                <a14:compatExt xmlns:a14="http://schemas.microsoft.com/office/drawing/2010/main" spid="_x0000_s7241"/>
              </a:ext>
              <a:ext uri="{FF2B5EF4-FFF2-40B4-BE49-F238E27FC236}">
                <a16:creationId xmlns:a16="http://schemas.microsoft.com/office/drawing/2014/main" id="{00000000-0008-0000-0900-00000F000000}"/>
              </a:ext>
            </a:extLst>
          </xdr:cNvPr>
          <xdr:cNvSpPr/>
        </xdr:nvSpPr>
        <xdr:spPr bwMode="auto">
          <a:xfrm>
            <a:off x="5048673" y="7314353"/>
            <a:ext cx="289560" cy="2015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absolute">
        <xdr:from>
          <xdr:col>8</xdr:col>
          <xdr:colOff>7620</xdr:colOff>
          <xdr:row>41</xdr:row>
          <xdr:rowOff>77740</xdr:rowOff>
        </xdr:from>
        <xdr:to>
          <xdr:col>9</xdr:col>
          <xdr:colOff>0</xdr:colOff>
          <xdr:row>44</xdr:row>
          <xdr:rowOff>3175</xdr:rowOff>
        </xdr:to>
        <xdr:grpSp>
          <xdr:nvGrpSpPr>
            <xdr:cNvPr id="22" name="Group 21">
              <a:extLst>
                <a:ext uri="{FF2B5EF4-FFF2-40B4-BE49-F238E27FC236}">
                  <a16:creationId xmlns:a16="http://schemas.microsoft.com/office/drawing/2014/main" id="{00000000-0008-0000-0900-000016000000}"/>
                </a:ext>
              </a:extLst>
            </xdr:cNvPr>
            <xdr:cNvGrpSpPr/>
          </xdr:nvGrpSpPr>
          <xdr:grpSpPr>
            <a:xfrm>
              <a:off x="4674870" y="8412115"/>
              <a:ext cx="716280" cy="820785"/>
              <a:chOff x="609600" y="5648529"/>
              <a:chExt cx="1600200" cy="413381"/>
            </a:xfrm>
          </xdr:grpSpPr>
          <xdr:sp macro="" textlink="">
            <xdr:nvSpPr>
              <xdr:cNvPr id="7244" name="Option Button 76" hidden="1">
                <a:extLst>
                  <a:ext uri="{63B3BB69-23CF-44E3-9099-C40C66FF867C}">
                    <a14:compatExt spid="_x0000_s7244"/>
                  </a:ext>
                  <a:ext uri="{FF2B5EF4-FFF2-40B4-BE49-F238E27FC236}">
                    <a16:creationId xmlns:a16="http://schemas.microsoft.com/office/drawing/2014/main" id="{00000000-0008-0000-0900-00004C1C0000}"/>
                  </a:ext>
                </a:extLst>
              </xdr:cNvPr>
              <xdr:cNvSpPr/>
            </xdr:nvSpPr>
            <xdr:spPr bwMode="auto">
              <a:xfrm>
                <a:off x="1241821" y="5727774"/>
                <a:ext cx="722713" cy="1274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45" name="Option Button 77" hidden="1">
                <a:extLst>
                  <a:ext uri="{63B3BB69-23CF-44E3-9099-C40C66FF867C}">
                    <a14:compatExt spid="_x0000_s7245"/>
                  </a:ext>
                  <a:ext uri="{FF2B5EF4-FFF2-40B4-BE49-F238E27FC236}">
                    <a16:creationId xmlns:a16="http://schemas.microsoft.com/office/drawing/2014/main" id="{00000000-0008-0000-0900-00004D1C0000}"/>
                  </a:ext>
                </a:extLst>
              </xdr:cNvPr>
              <xdr:cNvSpPr/>
            </xdr:nvSpPr>
            <xdr:spPr bwMode="auto">
              <a:xfrm>
                <a:off x="1259812" y="5891663"/>
                <a:ext cx="649706" cy="1702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46" name="Group Box 78" descr="Select" hidden="1">
                <a:extLst>
                  <a:ext uri="{63B3BB69-23CF-44E3-9099-C40C66FF867C}">
                    <a14:compatExt spid="_x0000_s7246"/>
                  </a:ext>
                  <a:ext uri="{FF2B5EF4-FFF2-40B4-BE49-F238E27FC236}">
                    <a16:creationId xmlns:a16="http://schemas.microsoft.com/office/drawing/2014/main" id="{00000000-0008-0000-0900-00004E1C0000}"/>
                  </a:ext>
                </a:extLst>
              </xdr:cNvPr>
              <xdr:cNvSpPr/>
            </xdr:nvSpPr>
            <xdr:spPr bwMode="auto">
              <a:xfrm>
                <a:off x="609600" y="5648529"/>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xdr:colOff>
          <xdr:row>44</xdr:row>
          <xdr:rowOff>62345</xdr:rowOff>
        </xdr:from>
        <xdr:to>
          <xdr:col>8</xdr:col>
          <xdr:colOff>745066</xdr:colOff>
          <xdr:row>46</xdr:row>
          <xdr:rowOff>428047</xdr:rowOff>
        </xdr:to>
        <xdr:grpSp>
          <xdr:nvGrpSpPr>
            <xdr:cNvPr id="23" name="Group 22">
              <a:extLst>
                <a:ext uri="{FF2B5EF4-FFF2-40B4-BE49-F238E27FC236}">
                  <a16:creationId xmlns:a16="http://schemas.microsoft.com/office/drawing/2014/main" id="{00000000-0008-0000-0900-000017000000}"/>
                </a:ext>
              </a:extLst>
            </xdr:cNvPr>
            <xdr:cNvGrpSpPr/>
          </xdr:nvGrpSpPr>
          <xdr:grpSpPr>
            <a:xfrm>
              <a:off x="4674870" y="9292070"/>
              <a:ext cx="718396" cy="1032452"/>
              <a:chOff x="609598" y="5648491"/>
              <a:chExt cx="1600198" cy="413393"/>
            </a:xfrm>
          </xdr:grpSpPr>
          <xdr:sp macro="" textlink="">
            <xdr:nvSpPr>
              <xdr:cNvPr id="7247" name="Option Button 79" hidden="1">
                <a:extLst>
                  <a:ext uri="{63B3BB69-23CF-44E3-9099-C40C66FF867C}">
                    <a14:compatExt spid="_x0000_s7247"/>
                  </a:ext>
                  <a:ext uri="{FF2B5EF4-FFF2-40B4-BE49-F238E27FC236}">
                    <a16:creationId xmlns:a16="http://schemas.microsoft.com/office/drawing/2014/main" id="{00000000-0008-0000-0900-00004F1C0000}"/>
                  </a:ext>
                </a:extLst>
              </xdr:cNvPr>
              <xdr:cNvSpPr/>
            </xdr:nvSpPr>
            <xdr:spPr bwMode="auto">
              <a:xfrm>
                <a:off x="1218855" y="5735545"/>
                <a:ext cx="696991" cy="13289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48" name="Option Button 80" hidden="1">
                <a:extLst>
                  <a:ext uri="{63B3BB69-23CF-44E3-9099-C40C66FF867C}">
                    <a14:compatExt spid="_x0000_s7248"/>
                  </a:ext>
                  <a:ext uri="{FF2B5EF4-FFF2-40B4-BE49-F238E27FC236}">
                    <a16:creationId xmlns:a16="http://schemas.microsoft.com/office/drawing/2014/main" id="{00000000-0008-0000-0900-0000501C0000}"/>
                  </a:ext>
                </a:extLst>
              </xdr:cNvPr>
              <xdr:cNvSpPr/>
            </xdr:nvSpPr>
            <xdr:spPr bwMode="auto">
              <a:xfrm>
                <a:off x="1239144" y="5891669"/>
                <a:ext cx="649704" cy="1702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49" name="Group Box 81" descr="Select" hidden="1">
                <a:extLst>
                  <a:ext uri="{63B3BB69-23CF-44E3-9099-C40C66FF867C}">
                    <a14:compatExt spid="_x0000_s7249"/>
                  </a:ext>
                  <a:ext uri="{FF2B5EF4-FFF2-40B4-BE49-F238E27FC236}">
                    <a16:creationId xmlns:a16="http://schemas.microsoft.com/office/drawing/2014/main" id="{00000000-0008-0000-0900-0000511C0000}"/>
                  </a:ext>
                </a:extLst>
              </xdr:cNvPr>
              <xdr:cNvSpPr/>
            </xdr:nvSpPr>
            <xdr:spPr bwMode="auto">
              <a:xfrm>
                <a:off x="609598" y="5648491"/>
                <a:ext cx="1600198"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xdr:colOff>
          <xdr:row>47</xdr:row>
          <xdr:rowOff>82062</xdr:rowOff>
        </xdr:from>
        <xdr:to>
          <xdr:col>9</xdr:col>
          <xdr:colOff>0</xdr:colOff>
          <xdr:row>49</xdr:row>
          <xdr:rowOff>274102</xdr:rowOff>
        </xdr:to>
        <xdr:grpSp>
          <xdr:nvGrpSpPr>
            <xdr:cNvPr id="26" name="Group 25">
              <a:extLst>
                <a:ext uri="{FF2B5EF4-FFF2-40B4-BE49-F238E27FC236}">
                  <a16:creationId xmlns:a16="http://schemas.microsoft.com/office/drawing/2014/main" id="{00000000-0008-0000-0900-00001A000000}"/>
                </a:ext>
              </a:extLst>
            </xdr:cNvPr>
            <xdr:cNvGrpSpPr/>
          </xdr:nvGrpSpPr>
          <xdr:grpSpPr>
            <a:xfrm>
              <a:off x="4674870" y="10407162"/>
              <a:ext cx="716280" cy="639715"/>
              <a:chOff x="609600" y="5648488"/>
              <a:chExt cx="1600200" cy="413381"/>
            </a:xfrm>
          </xdr:grpSpPr>
          <xdr:sp macro="" textlink="">
            <xdr:nvSpPr>
              <xdr:cNvPr id="7250" name="Option Button 82" hidden="1">
                <a:extLst>
                  <a:ext uri="{63B3BB69-23CF-44E3-9099-C40C66FF867C}">
                    <a14:compatExt spid="_x0000_s7250"/>
                  </a:ext>
                  <a:ext uri="{FF2B5EF4-FFF2-40B4-BE49-F238E27FC236}">
                    <a16:creationId xmlns:a16="http://schemas.microsoft.com/office/drawing/2014/main" id="{00000000-0008-0000-0900-0000521C0000}"/>
                  </a:ext>
                </a:extLst>
              </xdr:cNvPr>
              <xdr:cNvSpPr/>
            </xdr:nvSpPr>
            <xdr:spPr bwMode="auto">
              <a:xfrm>
                <a:off x="1218857" y="5731481"/>
                <a:ext cx="722713" cy="15319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51" name="Option Button 83" hidden="1">
                <a:extLst>
                  <a:ext uri="{63B3BB69-23CF-44E3-9099-C40C66FF867C}">
                    <a14:compatExt spid="_x0000_s7251"/>
                  </a:ext>
                  <a:ext uri="{FF2B5EF4-FFF2-40B4-BE49-F238E27FC236}">
                    <a16:creationId xmlns:a16="http://schemas.microsoft.com/office/drawing/2014/main" id="{00000000-0008-0000-0900-0000531C0000}"/>
                  </a:ext>
                </a:extLst>
              </xdr:cNvPr>
              <xdr:cNvSpPr/>
            </xdr:nvSpPr>
            <xdr:spPr bwMode="auto">
              <a:xfrm>
                <a:off x="1218475" y="5885919"/>
                <a:ext cx="649706" cy="1702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52" name="Group Box 84" descr="Select" hidden="1">
                <a:extLst>
                  <a:ext uri="{63B3BB69-23CF-44E3-9099-C40C66FF867C}">
                    <a14:compatExt spid="_x0000_s7252"/>
                  </a:ext>
                  <a:ext uri="{FF2B5EF4-FFF2-40B4-BE49-F238E27FC236}">
                    <a16:creationId xmlns:a16="http://schemas.microsoft.com/office/drawing/2014/main" id="{00000000-0008-0000-0900-0000541C0000}"/>
                  </a:ext>
                </a:extLst>
              </xdr:cNvPr>
              <xdr:cNvSpPr/>
            </xdr:nvSpPr>
            <xdr:spPr bwMode="auto">
              <a:xfrm>
                <a:off x="609600" y="5648488"/>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867507</xdr:colOff>
          <xdr:row>50</xdr:row>
          <xdr:rowOff>87923</xdr:rowOff>
        </xdr:from>
        <xdr:to>
          <xdr:col>9</xdr:col>
          <xdr:colOff>0</xdr:colOff>
          <xdr:row>54</xdr:row>
          <xdr:rowOff>1539</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4667982" y="11136923"/>
              <a:ext cx="723168" cy="913741"/>
              <a:chOff x="4766743" y="9735843"/>
              <a:chExt cx="745070" cy="762000"/>
            </a:xfrm>
          </xdr:grpSpPr>
          <xdr:sp macro="" textlink="">
            <xdr:nvSpPr>
              <xdr:cNvPr id="7262" name="Group Box 94" hidden="1">
                <a:extLst>
                  <a:ext uri="{63B3BB69-23CF-44E3-9099-C40C66FF867C}">
                    <a14:compatExt spid="_x0000_s7262"/>
                  </a:ext>
                  <a:ext uri="{FF2B5EF4-FFF2-40B4-BE49-F238E27FC236}">
                    <a16:creationId xmlns:a16="http://schemas.microsoft.com/office/drawing/2014/main" id="{00000000-0008-0000-0900-00005E1C0000}"/>
                  </a:ext>
                </a:extLst>
              </xdr:cNvPr>
              <xdr:cNvSpPr/>
            </xdr:nvSpPr>
            <xdr:spPr bwMode="auto">
              <a:xfrm>
                <a:off x="4766743" y="9735843"/>
                <a:ext cx="745070" cy="76200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sp macro="" textlink="">
            <xdr:nvSpPr>
              <xdr:cNvPr id="7263" name="Option Button 95" hidden="1">
                <a:extLst>
                  <a:ext uri="{63B3BB69-23CF-44E3-9099-C40C66FF867C}">
                    <a14:compatExt spid="_x0000_s7263"/>
                  </a:ext>
                  <a:ext uri="{FF2B5EF4-FFF2-40B4-BE49-F238E27FC236}">
                    <a16:creationId xmlns:a16="http://schemas.microsoft.com/office/drawing/2014/main" id="{00000000-0008-0000-0900-00005F1C0000}"/>
                  </a:ext>
                </a:extLst>
              </xdr:cNvPr>
              <xdr:cNvSpPr/>
            </xdr:nvSpPr>
            <xdr:spPr bwMode="auto">
              <a:xfrm>
                <a:off x="5060048" y="9836348"/>
                <a:ext cx="3124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64" name="Option Button 96" hidden="1">
                <a:extLst>
                  <a:ext uri="{63B3BB69-23CF-44E3-9099-C40C66FF867C}">
                    <a14:compatExt spid="_x0000_s7264"/>
                  </a:ext>
                  <a:ext uri="{FF2B5EF4-FFF2-40B4-BE49-F238E27FC236}">
                    <a16:creationId xmlns:a16="http://schemas.microsoft.com/office/drawing/2014/main" id="{00000000-0008-0000-0900-0000601C0000}"/>
                  </a:ext>
                </a:extLst>
              </xdr:cNvPr>
              <xdr:cNvSpPr/>
            </xdr:nvSpPr>
            <xdr:spPr bwMode="auto">
              <a:xfrm>
                <a:off x="5065487" y="10078251"/>
                <a:ext cx="274320" cy="156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65" name="Option Button 97" hidden="1">
                <a:extLst>
                  <a:ext uri="{63B3BB69-23CF-44E3-9099-C40C66FF867C}">
                    <a14:compatExt spid="_x0000_s7265"/>
                  </a:ext>
                  <a:ext uri="{FF2B5EF4-FFF2-40B4-BE49-F238E27FC236}">
                    <a16:creationId xmlns:a16="http://schemas.microsoft.com/office/drawing/2014/main" id="{00000000-0008-0000-0900-0000611C0000}"/>
                  </a:ext>
                </a:extLst>
              </xdr:cNvPr>
              <xdr:cNvSpPr/>
            </xdr:nvSpPr>
            <xdr:spPr bwMode="auto">
              <a:xfrm>
                <a:off x="5066573" y="10273676"/>
                <a:ext cx="289560" cy="210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1</xdr:col>
      <xdr:colOff>0</xdr:colOff>
      <xdr:row>66</xdr:row>
      <xdr:rowOff>0</xdr:rowOff>
    </xdr:from>
    <xdr:ext cx="1635760" cy="454659"/>
    <xdr:grpSp>
      <xdr:nvGrpSpPr>
        <xdr:cNvPr id="33" name="Group 32">
          <a:extLst>
            <a:ext uri="{FF2B5EF4-FFF2-40B4-BE49-F238E27FC236}">
              <a16:creationId xmlns:a16="http://schemas.microsoft.com/office/drawing/2014/main" id="{00000000-0008-0000-0900-000021000000}"/>
            </a:ext>
          </a:extLst>
        </xdr:cNvPr>
        <xdr:cNvGrpSpPr/>
      </xdr:nvGrpSpPr>
      <xdr:grpSpPr>
        <a:xfrm>
          <a:off x="76200" y="14754225"/>
          <a:ext cx="1635760" cy="454659"/>
          <a:chOff x="609600" y="5648299"/>
          <a:chExt cx="1600199" cy="413384"/>
        </a:xfrm>
      </xdr:grpSpPr>
      <xdr:sp macro="" textlink="">
        <xdr:nvSpPr>
          <xdr:cNvPr id="34" name="Option Button 32" hidden="1">
            <a:extLst>
              <a:ext uri="{63B3BB69-23CF-44E3-9099-C40C66FF867C}">
                <a14:compatExt xmlns:a14="http://schemas.microsoft.com/office/drawing/2010/main" spid="_x0000_s7200"/>
              </a:ext>
              <a:ext uri="{FF2B5EF4-FFF2-40B4-BE49-F238E27FC236}">
                <a16:creationId xmlns:a16="http://schemas.microsoft.com/office/drawing/2014/main" id="{00000000-0008-0000-0900-000022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5" name="Option Button 33" hidden="1">
            <a:extLst>
              <a:ext uri="{63B3BB69-23CF-44E3-9099-C40C66FF867C}">
                <a14:compatExt xmlns:a14="http://schemas.microsoft.com/office/drawing/2010/main" spid="_x0000_s7201"/>
              </a:ext>
              <a:ext uri="{FF2B5EF4-FFF2-40B4-BE49-F238E27FC236}">
                <a16:creationId xmlns:a16="http://schemas.microsoft.com/office/drawing/2014/main" id="{00000000-0008-0000-0900-000023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2" name="Group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900-000034000000}"/>
              </a:ext>
            </a:extLst>
          </xdr:cNvPr>
          <xdr:cNvSpPr/>
        </xdr:nvSpPr>
        <xdr:spPr bwMode="auto">
          <a:xfrm>
            <a:off x="609600" y="564829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8</xdr:col>
          <xdr:colOff>7620</xdr:colOff>
          <xdr:row>65</xdr:row>
          <xdr:rowOff>64077</xdr:rowOff>
        </xdr:from>
        <xdr:to>
          <xdr:col>9</xdr:col>
          <xdr:colOff>0</xdr:colOff>
          <xdr:row>67</xdr:row>
          <xdr:rowOff>304319</xdr:rowOff>
        </xdr:to>
        <xdr:grpSp>
          <xdr:nvGrpSpPr>
            <xdr:cNvPr id="54" name="Group 53">
              <a:extLst>
                <a:ext uri="{FF2B5EF4-FFF2-40B4-BE49-F238E27FC236}">
                  <a16:creationId xmlns:a16="http://schemas.microsoft.com/office/drawing/2014/main" id="{00000000-0008-0000-0900-000036000000}"/>
                </a:ext>
              </a:extLst>
            </xdr:cNvPr>
            <xdr:cNvGrpSpPr/>
          </xdr:nvGrpSpPr>
          <xdr:grpSpPr>
            <a:xfrm>
              <a:off x="4674870" y="14627802"/>
              <a:ext cx="716280" cy="716492"/>
              <a:chOff x="609600" y="5648494"/>
              <a:chExt cx="1600200" cy="413382"/>
            </a:xfrm>
          </xdr:grpSpPr>
          <xdr:sp macro="" textlink="">
            <xdr:nvSpPr>
              <xdr:cNvPr id="7274" name="Option Button 106" hidden="1">
                <a:extLst>
                  <a:ext uri="{63B3BB69-23CF-44E3-9099-C40C66FF867C}">
                    <a14:compatExt spid="_x0000_s7274"/>
                  </a:ext>
                  <a:ext uri="{FF2B5EF4-FFF2-40B4-BE49-F238E27FC236}">
                    <a16:creationId xmlns:a16="http://schemas.microsoft.com/office/drawing/2014/main" id="{00000000-0008-0000-0900-00006A1C0000}"/>
                  </a:ext>
                </a:extLst>
              </xdr:cNvPr>
              <xdr:cNvSpPr/>
            </xdr:nvSpPr>
            <xdr:spPr bwMode="auto">
              <a:xfrm>
                <a:off x="1262930" y="5739098"/>
                <a:ext cx="722713" cy="14440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5" name="Option Button 107" hidden="1">
                <a:extLst>
                  <a:ext uri="{63B3BB69-23CF-44E3-9099-C40C66FF867C}">
                    <a14:compatExt spid="_x0000_s7275"/>
                  </a:ext>
                  <a:ext uri="{FF2B5EF4-FFF2-40B4-BE49-F238E27FC236}">
                    <a16:creationId xmlns:a16="http://schemas.microsoft.com/office/drawing/2014/main" id="{00000000-0008-0000-0900-00006B1C0000}"/>
                  </a:ext>
                </a:extLst>
              </xdr:cNvPr>
              <xdr:cNvSpPr/>
            </xdr:nvSpPr>
            <xdr:spPr bwMode="auto">
              <a:xfrm>
                <a:off x="1285126" y="5924973"/>
                <a:ext cx="610053" cy="13123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6" name="Group Box 108" descr="Select" hidden="1">
                <a:extLst>
                  <a:ext uri="{63B3BB69-23CF-44E3-9099-C40C66FF867C}">
                    <a14:compatExt spid="_x0000_s7276"/>
                  </a:ext>
                  <a:ext uri="{FF2B5EF4-FFF2-40B4-BE49-F238E27FC236}">
                    <a16:creationId xmlns:a16="http://schemas.microsoft.com/office/drawing/2014/main" id="{00000000-0008-0000-0900-00006C1C0000}"/>
                  </a:ext>
                </a:extLst>
              </xdr:cNvPr>
              <xdr:cNvSpPr/>
            </xdr:nvSpPr>
            <xdr:spPr bwMode="auto">
              <a:xfrm>
                <a:off x="609600" y="5648494"/>
                <a:ext cx="1600200" cy="413382"/>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69</xdr:row>
      <xdr:rowOff>0</xdr:rowOff>
    </xdr:from>
    <xdr:ext cx="1635760" cy="454659"/>
    <xdr:grpSp>
      <xdr:nvGrpSpPr>
        <xdr:cNvPr id="55" name="Group 54">
          <a:extLst>
            <a:ext uri="{FF2B5EF4-FFF2-40B4-BE49-F238E27FC236}">
              <a16:creationId xmlns:a16="http://schemas.microsoft.com/office/drawing/2014/main" id="{00000000-0008-0000-0900-000037000000}"/>
            </a:ext>
          </a:extLst>
        </xdr:cNvPr>
        <xdr:cNvGrpSpPr/>
      </xdr:nvGrpSpPr>
      <xdr:grpSpPr>
        <a:xfrm>
          <a:off x="76200" y="15535275"/>
          <a:ext cx="1635760" cy="454659"/>
          <a:chOff x="609600" y="5648299"/>
          <a:chExt cx="1600199" cy="413384"/>
        </a:xfrm>
      </xdr:grpSpPr>
      <xdr:sp macro="" textlink="">
        <xdr:nvSpPr>
          <xdr:cNvPr id="57" name="Option Button 32" hidden="1">
            <a:extLst>
              <a:ext uri="{63B3BB69-23CF-44E3-9099-C40C66FF867C}">
                <a14:compatExt xmlns:a14="http://schemas.microsoft.com/office/drawing/2010/main" spid="_x0000_s7200"/>
              </a:ext>
              <a:ext uri="{FF2B5EF4-FFF2-40B4-BE49-F238E27FC236}">
                <a16:creationId xmlns:a16="http://schemas.microsoft.com/office/drawing/2014/main" id="{00000000-0008-0000-0900-000039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58" name="Option Button 33" hidden="1">
            <a:extLst>
              <a:ext uri="{63B3BB69-23CF-44E3-9099-C40C66FF867C}">
                <a14:compatExt xmlns:a14="http://schemas.microsoft.com/office/drawing/2010/main" spid="_x0000_s7201"/>
              </a:ext>
              <a:ext uri="{FF2B5EF4-FFF2-40B4-BE49-F238E27FC236}">
                <a16:creationId xmlns:a16="http://schemas.microsoft.com/office/drawing/2014/main" id="{00000000-0008-0000-0900-00003A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9" name="Group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900-00003B000000}"/>
              </a:ext>
            </a:extLst>
          </xdr:cNvPr>
          <xdr:cNvSpPr/>
        </xdr:nvSpPr>
        <xdr:spPr bwMode="auto">
          <a:xfrm>
            <a:off x="609600" y="5648299"/>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8</xdr:col>
          <xdr:colOff>7620</xdr:colOff>
          <xdr:row>68</xdr:row>
          <xdr:rowOff>61961</xdr:rowOff>
        </xdr:from>
        <xdr:to>
          <xdr:col>9</xdr:col>
          <xdr:colOff>0</xdr:colOff>
          <xdr:row>71</xdr:row>
          <xdr:rowOff>577</xdr:rowOff>
        </xdr:to>
        <xdr:grpSp>
          <xdr:nvGrpSpPr>
            <xdr:cNvPr id="60" name="Group 59">
              <a:extLst>
                <a:ext uri="{FF2B5EF4-FFF2-40B4-BE49-F238E27FC236}">
                  <a16:creationId xmlns:a16="http://schemas.microsoft.com/office/drawing/2014/main" id="{00000000-0008-0000-0900-00003C000000}"/>
                </a:ext>
              </a:extLst>
            </xdr:cNvPr>
            <xdr:cNvGrpSpPr/>
          </xdr:nvGrpSpPr>
          <xdr:grpSpPr>
            <a:xfrm>
              <a:off x="4674870" y="15406736"/>
              <a:ext cx="716280" cy="891116"/>
              <a:chOff x="609600" y="5648495"/>
              <a:chExt cx="1600200" cy="413381"/>
            </a:xfrm>
          </xdr:grpSpPr>
          <xdr:sp macro="" textlink="">
            <xdr:nvSpPr>
              <xdr:cNvPr id="7277" name="Option Button 109" hidden="1">
                <a:extLst>
                  <a:ext uri="{63B3BB69-23CF-44E3-9099-C40C66FF867C}">
                    <a14:compatExt spid="_x0000_s7277"/>
                  </a:ext>
                  <a:ext uri="{FF2B5EF4-FFF2-40B4-BE49-F238E27FC236}">
                    <a16:creationId xmlns:a16="http://schemas.microsoft.com/office/drawing/2014/main" id="{00000000-0008-0000-0900-00006D1C0000}"/>
                  </a:ext>
                </a:extLst>
              </xdr:cNvPr>
              <xdr:cNvSpPr/>
            </xdr:nvSpPr>
            <xdr:spPr bwMode="auto">
              <a:xfrm>
                <a:off x="1262930" y="5726172"/>
                <a:ext cx="722713" cy="1238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8" name="Option Button 110" hidden="1">
                <a:extLst>
                  <a:ext uri="{63B3BB69-23CF-44E3-9099-C40C66FF867C}">
                    <a14:compatExt spid="_x0000_s7278"/>
                  </a:ext>
                  <a:ext uri="{FF2B5EF4-FFF2-40B4-BE49-F238E27FC236}">
                    <a16:creationId xmlns:a16="http://schemas.microsoft.com/office/drawing/2014/main" id="{00000000-0008-0000-0900-00006E1C0000}"/>
                  </a:ext>
                </a:extLst>
              </xdr:cNvPr>
              <xdr:cNvSpPr/>
            </xdr:nvSpPr>
            <xdr:spPr bwMode="auto">
              <a:xfrm>
                <a:off x="1285126" y="5899150"/>
                <a:ext cx="672059" cy="12678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 name="Group Box 111" descr="Select" hidden="1">
                <a:extLst>
                  <a:ext uri="{63B3BB69-23CF-44E3-9099-C40C66FF867C}">
                    <a14:compatExt spid="_x0000_s7279"/>
                  </a:ext>
                  <a:ext uri="{FF2B5EF4-FFF2-40B4-BE49-F238E27FC236}">
                    <a16:creationId xmlns:a16="http://schemas.microsoft.com/office/drawing/2014/main" id="{00000000-0008-0000-0900-00006F1C0000}"/>
                  </a:ext>
                </a:extLst>
              </xdr:cNvPr>
              <xdr:cNvSpPr/>
            </xdr:nvSpPr>
            <xdr:spPr bwMode="auto">
              <a:xfrm>
                <a:off x="609600" y="5648495"/>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xdr:colOff>
          <xdr:row>62</xdr:row>
          <xdr:rowOff>50223</xdr:rowOff>
        </xdr:from>
        <xdr:to>
          <xdr:col>9</xdr:col>
          <xdr:colOff>0</xdr:colOff>
          <xdr:row>65</xdr:row>
          <xdr:rowOff>481</xdr:rowOff>
        </xdr:to>
        <xdr:grpSp>
          <xdr:nvGrpSpPr>
            <xdr:cNvPr id="61" name="Group 60">
              <a:extLst>
                <a:ext uri="{FF2B5EF4-FFF2-40B4-BE49-F238E27FC236}">
                  <a16:creationId xmlns:a16="http://schemas.microsoft.com/office/drawing/2014/main" id="{00000000-0008-0000-0900-00003D000000}"/>
                </a:ext>
              </a:extLst>
            </xdr:cNvPr>
            <xdr:cNvGrpSpPr/>
          </xdr:nvGrpSpPr>
          <xdr:grpSpPr>
            <a:xfrm>
              <a:off x="4674870" y="13870998"/>
              <a:ext cx="716280" cy="693208"/>
              <a:chOff x="609606" y="5648511"/>
              <a:chExt cx="1600200" cy="413381"/>
            </a:xfrm>
          </xdr:grpSpPr>
          <xdr:sp macro="" textlink="">
            <xdr:nvSpPr>
              <xdr:cNvPr id="7280" name="Option Button 112" hidden="1">
                <a:extLst>
                  <a:ext uri="{63B3BB69-23CF-44E3-9099-C40C66FF867C}">
                    <a14:compatExt spid="_x0000_s7280"/>
                  </a:ext>
                  <a:ext uri="{FF2B5EF4-FFF2-40B4-BE49-F238E27FC236}">
                    <a16:creationId xmlns:a16="http://schemas.microsoft.com/office/drawing/2014/main" id="{00000000-0008-0000-0900-0000701C0000}"/>
                  </a:ext>
                </a:extLst>
              </xdr:cNvPr>
              <xdr:cNvSpPr/>
            </xdr:nvSpPr>
            <xdr:spPr bwMode="auto">
              <a:xfrm>
                <a:off x="1260640" y="5744796"/>
                <a:ext cx="722713" cy="12738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1" name="Option Button 113" hidden="1">
                <a:extLst>
                  <a:ext uri="{63B3BB69-23CF-44E3-9099-C40C66FF867C}">
                    <a14:compatExt spid="_x0000_s7281"/>
                  </a:ext>
                  <a:ext uri="{FF2B5EF4-FFF2-40B4-BE49-F238E27FC236}">
                    <a16:creationId xmlns:a16="http://schemas.microsoft.com/office/drawing/2014/main" id="{00000000-0008-0000-0900-0000711C0000}"/>
                  </a:ext>
                </a:extLst>
              </xdr:cNvPr>
              <xdr:cNvSpPr/>
            </xdr:nvSpPr>
            <xdr:spPr bwMode="auto">
              <a:xfrm>
                <a:off x="1262166" y="5910608"/>
                <a:ext cx="653688" cy="14560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2" name="Group Box 114" descr="Select" hidden="1">
                <a:extLst>
                  <a:ext uri="{63B3BB69-23CF-44E3-9099-C40C66FF867C}">
                    <a14:compatExt spid="_x0000_s7282"/>
                  </a:ext>
                  <a:ext uri="{FF2B5EF4-FFF2-40B4-BE49-F238E27FC236}">
                    <a16:creationId xmlns:a16="http://schemas.microsoft.com/office/drawing/2014/main" id="{00000000-0008-0000-0900-0000721C0000}"/>
                  </a:ext>
                </a:extLst>
              </xdr:cNvPr>
              <xdr:cNvSpPr/>
            </xdr:nvSpPr>
            <xdr:spPr bwMode="auto">
              <a:xfrm>
                <a:off x="609606" y="5648511"/>
                <a:ext cx="1600200"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xdr:colOff>
          <xdr:row>59</xdr:row>
          <xdr:rowOff>74660</xdr:rowOff>
        </xdr:from>
        <xdr:to>
          <xdr:col>9</xdr:col>
          <xdr:colOff>0</xdr:colOff>
          <xdr:row>61</xdr:row>
          <xdr:rowOff>267277</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4674870" y="13162010"/>
              <a:ext cx="716280" cy="659342"/>
              <a:chOff x="609600" y="5648536"/>
              <a:chExt cx="1600202" cy="413381"/>
            </a:xfrm>
          </xdr:grpSpPr>
          <xdr:sp macro="" textlink="">
            <xdr:nvSpPr>
              <xdr:cNvPr id="7284" name="Option Button 116" hidden="1">
                <a:extLst>
                  <a:ext uri="{63B3BB69-23CF-44E3-9099-C40C66FF867C}">
                    <a14:compatExt spid="_x0000_s7284"/>
                  </a:ext>
                  <a:ext uri="{FF2B5EF4-FFF2-40B4-BE49-F238E27FC236}">
                    <a16:creationId xmlns:a16="http://schemas.microsoft.com/office/drawing/2014/main" id="{00000000-0008-0000-0900-0000741C0000}"/>
                  </a:ext>
                </a:extLst>
              </xdr:cNvPr>
              <xdr:cNvSpPr/>
            </xdr:nvSpPr>
            <xdr:spPr bwMode="auto">
              <a:xfrm>
                <a:off x="1205081" y="5735512"/>
                <a:ext cx="722714" cy="15319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5" name="Option Button 117" hidden="1">
                <a:extLst>
                  <a:ext uri="{63B3BB69-23CF-44E3-9099-C40C66FF867C}">
                    <a14:compatExt spid="_x0000_s7285"/>
                  </a:ext>
                  <a:ext uri="{FF2B5EF4-FFF2-40B4-BE49-F238E27FC236}">
                    <a16:creationId xmlns:a16="http://schemas.microsoft.com/office/drawing/2014/main" id="{00000000-0008-0000-0900-0000751C0000}"/>
                  </a:ext>
                </a:extLst>
              </xdr:cNvPr>
              <xdr:cNvSpPr/>
            </xdr:nvSpPr>
            <xdr:spPr bwMode="auto">
              <a:xfrm>
                <a:off x="1227663" y="5891660"/>
                <a:ext cx="649707" cy="17021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6" name="Group Box 118" descr="Select" hidden="1">
                <a:extLst>
                  <a:ext uri="{63B3BB69-23CF-44E3-9099-C40C66FF867C}">
                    <a14:compatExt spid="_x0000_s7286"/>
                  </a:ext>
                  <a:ext uri="{FF2B5EF4-FFF2-40B4-BE49-F238E27FC236}">
                    <a16:creationId xmlns:a16="http://schemas.microsoft.com/office/drawing/2014/main" id="{00000000-0008-0000-0900-0000761C0000}"/>
                  </a:ext>
                </a:extLst>
              </xdr:cNvPr>
              <xdr:cNvSpPr/>
            </xdr:nvSpPr>
            <xdr:spPr bwMode="auto">
              <a:xfrm>
                <a:off x="609600" y="5648536"/>
                <a:ext cx="1600202"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twoCellAnchor>
    <xdr:from>
      <xdr:col>8</xdr:col>
      <xdr:colOff>0</xdr:colOff>
      <xdr:row>35</xdr:row>
      <xdr:rowOff>0</xdr:rowOff>
    </xdr:from>
    <xdr:to>
      <xdr:col>9</xdr:col>
      <xdr:colOff>3350</xdr:colOff>
      <xdr:row>39</xdr:row>
      <xdr:rowOff>109559</xdr:rowOff>
    </xdr:to>
    <xdr:grpSp>
      <xdr:nvGrpSpPr>
        <xdr:cNvPr id="16" name="Group 15">
          <a:extLst>
            <a:ext uri="{FF2B5EF4-FFF2-40B4-BE49-F238E27FC236}">
              <a16:creationId xmlns:a16="http://schemas.microsoft.com/office/drawing/2014/main" id="{00000000-0008-0000-0900-000010000000}"/>
            </a:ext>
          </a:extLst>
        </xdr:cNvPr>
        <xdr:cNvGrpSpPr/>
      </xdr:nvGrpSpPr>
      <xdr:grpSpPr>
        <a:xfrm>
          <a:off x="4667250" y="7134225"/>
          <a:ext cx="727250" cy="928709"/>
          <a:chOff x="4766734" y="9735829"/>
          <a:chExt cx="745067" cy="762000"/>
        </a:xfrm>
      </xdr:grpSpPr>
      <xdr:sp macro="" textlink="">
        <xdr:nvSpPr>
          <xdr:cNvPr id="7288" name="Group Box 120" hidden="1">
            <a:extLst>
              <a:ext uri="{63B3BB69-23CF-44E3-9099-C40C66FF867C}">
                <a14:compatExt xmlns:a14="http://schemas.microsoft.com/office/drawing/2010/main" spid="_x0000_s7288"/>
              </a:ext>
              <a:ext uri="{FF2B5EF4-FFF2-40B4-BE49-F238E27FC236}">
                <a16:creationId xmlns:a16="http://schemas.microsoft.com/office/drawing/2014/main" id="{00000000-0008-0000-0900-0000781C0000}"/>
              </a:ext>
            </a:extLst>
          </xdr:cNvPr>
          <xdr:cNvSpPr/>
        </xdr:nvSpPr>
        <xdr:spPr bwMode="auto">
          <a:xfrm>
            <a:off x="4766734" y="9735829"/>
            <a:ext cx="745067" cy="762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Select</a:t>
            </a:r>
          </a:p>
        </xdr:txBody>
      </xdr:sp>
      <xdr:sp macro="" textlink="">
        <xdr:nvSpPr>
          <xdr:cNvPr id="7289" name="Option Button 121" hidden="1">
            <a:extLst>
              <a:ext uri="{63B3BB69-23CF-44E3-9099-C40C66FF867C}">
                <a14:compatExt xmlns:a14="http://schemas.microsoft.com/office/drawing/2010/main" spid="_x0000_s7289"/>
              </a:ext>
              <a:ext uri="{FF2B5EF4-FFF2-40B4-BE49-F238E27FC236}">
                <a16:creationId xmlns:a16="http://schemas.microsoft.com/office/drawing/2014/main" id="{00000000-0008-0000-0900-0000791C0000}"/>
              </a:ext>
            </a:extLst>
          </xdr:cNvPr>
          <xdr:cNvSpPr/>
        </xdr:nvSpPr>
        <xdr:spPr bwMode="auto">
          <a:xfrm>
            <a:off x="5060048" y="9836348"/>
            <a:ext cx="3124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290" name="Option Button 122" hidden="1">
            <a:extLst>
              <a:ext uri="{63B3BB69-23CF-44E3-9099-C40C66FF867C}">
                <a14:compatExt xmlns:a14="http://schemas.microsoft.com/office/drawing/2010/main" spid="_x0000_s7290"/>
              </a:ext>
              <a:ext uri="{FF2B5EF4-FFF2-40B4-BE49-F238E27FC236}">
                <a16:creationId xmlns:a16="http://schemas.microsoft.com/office/drawing/2014/main" id="{00000000-0008-0000-0900-00007A1C0000}"/>
              </a:ext>
            </a:extLst>
          </xdr:cNvPr>
          <xdr:cNvSpPr/>
        </xdr:nvSpPr>
        <xdr:spPr bwMode="auto">
          <a:xfrm>
            <a:off x="5065487" y="10078251"/>
            <a:ext cx="274320" cy="156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291" name="Option Button 123" hidden="1">
            <a:extLst>
              <a:ext uri="{63B3BB69-23CF-44E3-9099-C40C66FF867C}">
                <a14:compatExt xmlns:a14="http://schemas.microsoft.com/office/drawing/2010/main" spid="_x0000_s7291"/>
              </a:ext>
              <a:ext uri="{FF2B5EF4-FFF2-40B4-BE49-F238E27FC236}">
                <a16:creationId xmlns:a16="http://schemas.microsoft.com/office/drawing/2014/main" id="{00000000-0008-0000-0900-00007B1C0000}"/>
              </a:ext>
            </a:extLst>
          </xdr:cNvPr>
          <xdr:cNvSpPr/>
        </xdr:nvSpPr>
        <xdr:spPr bwMode="auto">
          <a:xfrm>
            <a:off x="5066573" y="10273676"/>
            <a:ext cx="2895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absolute">
        <xdr:from>
          <xdr:col>8</xdr:col>
          <xdr:colOff>0</xdr:colOff>
          <xdr:row>34</xdr:row>
          <xdr:rowOff>66675</xdr:rowOff>
        </xdr:from>
        <xdr:to>
          <xdr:col>9</xdr:col>
          <xdr:colOff>0</xdr:colOff>
          <xdr:row>41</xdr:row>
          <xdr:rowOff>0</xdr:rowOff>
        </xdr:to>
        <xdr:sp macro="" textlink="">
          <xdr:nvSpPr>
            <xdr:cNvPr id="2" name="Group Box 120" hidden="1">
              <a:extLst>
                <a:ext uri="{63B3BB69-23CF-44E3-9099-C40C66FF867C}">
                  <a14:compatExt spid="_x0000_s7288"/>
                </a:ext>
                <a:ext uri="{FF2B5EF4-FFF2-40B4-BE49-F238E27FC236}">
                  <a16:creationId xmlns:a16="http://schemas.microsoft.com/office/drawing/2014/main" id="{00000000-0008-0000-0900-00000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257175</xdr:colOff>
          <xdr:row>35</xdr:row>
          <xdr:rowOff>114300</xdr:rowOff>
        </xdr:from>
        <xdr:to>
          <xdr:col>8</xdr:col>
          <xdr:colOff>552450</xdr:colOff>
          <xdr:row>36</xdr:row>
          <xdr:rowOff>114300</xdr:rowOff>
        </xdr:to>
        <xdr:sp macro="" textlink="">
          <xdr:nvSpPr>
            <xdr:cNvPr id="17" name="Option Button 121" hidden="1">
              <a:extLst>
                <a:ext uri="{63B3BB69-23CF-44E3-9099-C40C66FF867C}">
                  <a14:compatExt spid="_x0000_s7289"/>
                </a:ext>
                <a:ext uri="{FF2B5EF4-FFF2-40B4-BE49-F238E27FC236}">
                  <a16:creationId xmlns:a16="http://schemas.microsoft.com/office/drawing/2014/main" id="{00000000-0008-0000-09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266700</xdr:colOff>
          <xdr:row>37</xdr:row>
          <xdr:rowOff>133350</xdr:rowOff>
        </xdr:from>
        <xdr:to>
          <xdr:col>8</xdr:col>
          <xdr:colOff>552450</xdr:colOff>
          <xdr:row>38</xdr:row>
          <xdr:rowOff>57150</xdr:rowOff>
        </xdr:to>
        <xdr:sp macro="" textlink="">
          <xdr:nvSpPr>
            <xdr:cNvPr id="18" name="Option Button 122" hidden="1">
              <a:extLst>
                <a:ext uri="{63B3BB69-23CF-44E3-9099-C40C66FF867C}">
                  <a14:compatExt spid="_x0000_s7290"/>
                </a:ext>
                <a:ext uri="{FF2B5EF4-FFF2-40B4-BE49-F238E27FC236}">
                  <a16:creationId xmlns:a16="http://schemas.microsoft.com/office/drawing/2014/main" id="{00000000-0008-0000-09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266700</xdr:colOff>
          <xdr:row>39</xdr:row>
          <xdr:rowOff>114300</xdr:rowOff>
        </xdr:from>
        <xdr:to>
          <xdr:col>8</xdr:col>
          <xdr:colOff>514350</xdr:colOff>
          <xdr:row>40</xdr:row>
          <xdr:rowOff>133350</xdr:rowOff>
        </xdr:to>
        <xdr:sp macro="" textlink="">
          <xdr:nvSpPr>
            <xdr:cNvPr id="7292" name="Option Button 124" hidden="1">
              <a:extLst>
                <a:ext uri="{63B3BB69-23CF-44E3-9099-C40C66FF867C}">
                  <a14:compatExt spid="_x0000_s7292"/>
                </a:ext>
                <a:ext uri="{FF2B5EF4-FFF2-40B4-BE49-F238E27FC236}">
                  <a16:creationId xmlns:a16="http://schemas.microsoft.com/office/drawing/2014/main" id="{00000000-0008-0000-09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4</xdr:col>
      <xdr:colOff>212090</xdr:colOff>
      <xdr:row>28</xdr:row>
      <xdr:rowOff>28573</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232833" y="5228167"/>
          <a:ext cx="1587924" cy="409573"/>
          <a:chOff x="609600" y="5648305"/>
          <a:chExt cx="1600199" cy="413384"/>
        </a:xfrm>
      </xdr:grpSpPr>
      <xdr:sp macro="" textlink="">
        <xdr:nvSpPr>
          <xdr:cNvPr id="8194" name="Option Button 2" hidden="1">
            <a:extLst>
              <a:ext uri="{63B3BB69-23CF-44E3-9099-C40C66FF867C}">
                <a14:compatExt xmlns:a14="http://schemas.microsoft.com/office/drawing/2010/main" spid="_x0000_s8194"/>
              </a:ext>
              <a:ext uri="{FF2B5EF4-FFF2-40B4-BE49-F238E27FC236}">
                <a16:creationId xmlns:a16="http://schemas.microsoft.com/office/drawing/2014/main" id="{00000000-0008-0000-0A00-0000022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8195" name="Option Button 3" hidden="1">
            <a:extLst>
              <a:ext uri="{63B3BB69-23CF-44E3-9099-C40C66FF867C}">
                <a14:compatExt xmlns:a14="http://schemas.microsoft.com/office/drawing/2010/main" spid="_x0000_s8195"/>
              </a:ext>
              <a:ext uri="{FF2B5EF4-FFF2-40B4-BE49-F238E27FC236}">
                <a16:creationId xmlns:a16="http://schemas.microsoft.com/office/drawing/2014/main" id="{00000000-0008-0000-0A00-0000032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8196" name="Group Box 4" hidden="1">
            <a:extLst>
              <a:ext uri="{63B3BB69-23CF-44E3-9099-C40C66FF867C}">
                <a14:compatExt xmlns:a14="http://schemas.microsoft.com/office/drawing/2010/main" spid="_x0000_s8196"/>
              </a:ext>
              <a:ext uri="{FF2B5EF4-FFF2-40B4-BE49-F238E27FC236}">
                <a16:creationId xmlns:a16="http://schemas.microsoft.com/office/drawing/2014/main" id="{00000000-0008-0000-0A00-000004200000}"/>
              </a:ext>
            </a:extLst>
          </xdr:cNvPr>
          <xdr:cNvSpPr/>
        </xdr:nvSpPr>
        <xdr:spPr bwMode="auto">
          <a:xfrm>
            <a:off x="609600" y="5648305"/>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26</xdr:row>
      <xdr:rowOff>0</xdr:rowOff>
    </xdr:from>
    <xdr:to>
      <xdr:col>4</xdr:col>
      <xdr:colOff>23495</xdr:colOff>
      <xdr:row>28</xdr:row>
      <xdr:rowOff>32383</xdr:rowOff>
    </xdr:to>
    <xdr:grpSp>
      <xdr:nvGrpSpPr>
        <xdr:cNvPr id="25" name="Group 24">
          <a:extLst>
            <a:ext uri="{FF2B5EF4-FFF2-40B4-BE49-F238E27FC236}">
              <a16:creationId xmlns:a16="http://schemas.microsoft.com/office/drawing/2014/main" id="{00000000-0008-0000-0A00-000019000000}"/>
            </a:ext>
          </a:extLst>
        </xdr:cNvPr>
        <xdr:cNvGrpSpPr/>
      </xdr:nvGrpSpPr>
      <xdr:grpSpPr>
        <a:xfrm>
          <a:off x="63500" y="5228167"/>
          <a:ext cx="1568662" cy="413383"/>
          <a:chOff x="609600" y="5648302"/>
          <a:chExt cx="1600199" cy="413384"/>
        </a:xfrm>
      </xdr:grpSpPr>
      <xdr:sp macro="" textlink="">
        <xdr:nvSpPr>
          <xdr:cNvPr id="8197"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052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8198"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062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8199"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072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twoCellAnchor editAs="oneCell">
    <xdr:from>
      <xdr:col>1</xdr:col>
      <xdr:colOff>0</xdr:colOff>
      <xdr:row>26</xdr:row>
      <xdr:rowOff>0</xdr:rowOff>
    </xdr:from>
    <xdr:to>
      <xdr:col>4</xdr:col>
      <xdr:colOff>23495</xdr:colOff>
      <xdr:row>28</xdr:row>
      <xdr:rowOff>32383</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63500" y="5228167"/>
          <a:ext cx="1568662" cy="413383"/>
          <a:chOff x="609600" y="5648311"/>
          <a:chExt cx="1600199" cy="413384"/>
        </a:xfrm>
      </xdr:grpSpPr>
      <xdr:sp macro="" textlink="">
        <xdr:nvSpPr>
          <xdr:cNvPr id="2" name="Option Button 2" hidden="1">
            <a:extLst>
              <a:ext uri="{63B3BB69-23CF-44E3-9099-C40C66FF867C}">
                <a14:compatExt xmlns:a14="http://schemas.microsoft.com/office/drawing/2010/main" spid="_x0000_s8194"/>
              </a:ext>
              <a:ext uri="{FF2B5EF4-FFF2-40B4-BE49-F238E27FC236}">
                <a16:creationId xmlns:a16="http://schemas.microsoft.com/office/drawing/2014/main" id="{00000000-0008-0000-0A00-000002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 name="Option Button 3" hidden="1">
            <a:extLst>
              <a:ext uri="{63B3BB69-23CF-44E3-9099-C40C66FF867C}">
                <a14:compatExt xmlns:a14="http://schemas.microsoft.com/office/drawing/2010/main" spid="_x0000_s8195"/>
              </a:ext>
              <a:ext uri="{FF2B5EF4-FFF2-40B4-BE49-F238E27FC236}">
                <a16:creationId xmlns:a16="http://schemas.microsoft.com/office/drawing/2014/main" id="{00000000-0008-0000-0A00-000003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4" name="Group Box 4" hidden="1">
            <a:extLst>
              <a:ext uri="{63B3BB69-23CF-44E3-9099-C40C66FF867C}">
                <a14:compatExt xmlns:a14="http://schemas.microsoft.com/office/drawing/2010/main" spid="_x0000_s8196"/>
              </a:ext>
              <a:ext uri="{FF2B5EF4-FFF2-40B4-BE49-F238E27FC236}">
                <a16:creationId xmlns:a16="http://schemas.microsoft.com/office/drawing/2014/main" id="{00000000-0008-0000-0A00-000004000000}"/>
              </a:ext>
            </a:extLst>
          </xdr:cNvPr>
          <xdr:cNvSpPr/>
        </xdr:nvSpPr>
        <xdr:spPr bwMode="auto">
          <a:xfrm>
            <a:off x="609600" y="5648311"/>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twoCellAnchor>
  <xdr:oneCellAnchor>
    <xdr:from>
      <xdr:col>1</xdr:col>
      <xdr:colOff>0</xdr:colOff>
      <xdr:row>49</xdr:row>
      <xdr:rowOff>0</xdr:rowOff>
    </xdr:from>
    <xdr:ext cx="1607820" cy="409574"/>
    <xdr:grpSp>
      <xdr:nvGrpSpPr>
        <xdr:cNvPr id="145" name="Group 144">
          <a:extLst>
            <a:ext uri="{FF2B5EF4-FFF2-40B4-BE49-F238E27FC236}">
              <a16:creationId xmlns:a16="http://schemas.microsoft.com/office/drawing/2014/main" id="{00000000-0008-0000-0A00-000091000000}"/>
            </a:ext>
          </a:extLst>
        </xdr:cNvPr>
        <xdr:cNvGrpSpPr/>
      </xdr:nvGrpSpPr>
      <xdr:grpSpPr>
        <a:xfrm>
          <a:off x="63500" y="9683750"/>
          <a:ext cx="1607820" cy="409574"/>
          <a:chOff x="609600" y="5648302"/>
          <a:chExt cx="1600199" cy="413384"/>
        </a:xfrm>
      </xdr:grpSpPr>
      <xdr:sp macro="" textlink="">
        <xdr:nvSpPr>
          <xdr:cNvPr id="146"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92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47"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93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48"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94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oneCellAnchor>
    <xdr:from>
      <xdr:col>1</xdr:col>
      <xdr:colOff>0</xdr:colOff>
      <xdr:row>68</xdr:row>
      <xdr:rowOff>0</xdr:rowOff>
    </xdr:from>
    <xdr:ext cx="1607820" cy="413384"/>
    <xdr:grpSp>
      <xdr:nvGrpSpPr>
        <xdr:cNvPr id="149" name="Group 148">
          <a:extLst>
            <a:ext uri="{FF2B5EF4-FFF2-40B4-BE49-F238E27FC236}">
              <a16:creationId xmlns:a16="http://schemas.microsoft.com/office/drawing/2014/main" id="{00000000-0008-0000-0A00-000095000000}"/>
            </a:ext>
          </a:extLst>
        </xdr:cNvPr>
        <xdr:cNvGrpSpPr/>
      </xdr:nvGrpSpPr>
      <xdr:grpSpPr>
        <a:xfrm>
          <a:off x="63500" y="13790083"/>
          <a:ext cx="1607820" cy="413384"/>
          <a:chOff x="609600" y="5648302"/>
          <a:chExt cx="1600199" cy="413384"/>
        </a:xfrm>
      </xdr:grpSpPr>
      <xdr:sp macro="" textlink="">
        <xdr:nvSpPr>
          <xdr:cNvPr id="150"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96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51"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97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52"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98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oneCellAnchor>
    <xdr:from>
      <xdr:col>1</xdr:col>
      <xdr:colOff>0</xdr:colOff>
      <xdr:row>82</xdr:row>
      <xdr:rowOff>0</xdr:rowOff>
    </xdr:from>
    <xdr:ext cx="1607820" cy="413384"/>
    <xdr:grpSp>
      <xdr:nvGrpSpPr>
        <xdr:cNvPr id="153" name="Group 152">
          <a:extLst>
            <a:ext uri="{FF2B5EF4-FFF2-40B4-BE49-F238E27FC236}">
              <a16:creationId xmlns:a16="http://schemas.microsoft.com/office/drawing/2014/main" id="{00000000-0008-0000-0A00-000099000000}"/>
            </a:ext>
          </a:extLst>
        </xdr:cNvPr>
        <xdr:cNvGrpSpPr/>
      </xdr:nvGrpSpPr>
      <xdr:grpSpPr>
        <a:xfrm>
          <a:off x="63500" y="16774583"/>
          <a:ext cx="1607820" cy="413384"/>
          <a:chOff x="609600" y="5648302"/>
          <a:chExt cx="1600199" cy="413384"/>
        </a:xfrm>
      </xdr:grpSpPr>
      <xdr:sp macro="" textlink="">
        <xdr:nvSpPr>
          <xdr:cNvPr id="154"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9A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55"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9B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56"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9C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oneCellAnchor>
    <xdr:from>
      <xdr:col>1</xdr:col>
      <xdr:colOff>0</xdr:colOff>
      <xdr:row>105</xdr:row>
      <xdr:rowOff>0</xdr:rowOff>
    </xdr:from>
    <xdr:ext cx="1607820" cy="413384"/>
    <xdr:grpSp>
      <xdr:nvGrpSpPr>
        <xdr:cNvPr id="157" name="Group 156">
          <a:extLst>
            <a:ext uri="{FF2B5EF4-FFF2-40B4-BE49-F238E27FC236}">
              <a16:creationId xmlns:a16="http://schemas.microsoft.com/office/drawing/2014/main" id="{00000000-0008-0000-0A00-00009D000000}"/>
            </a:ext>
          </a:extLst>
        </xdr:cNvPr>
        <xdr:cNvGrpSpPr/>
      </xdr:nvGrpSpPr>
      <xdr:grpSpPr>
        <a:xfrm>
          <a:off x="63500" y="21473583"/>
          <a:ext cx="1607820" cy="413384"/>
          <a:chOff x="609600" y="5648302"/>
          <a:chExt cx="1600199" cy="413384"/>
        </a:xfrm>
      </xdr:grpSpPr>
      <xdr:sp macro="" textlink="">
        <xdr:nvSpPr>
          <xdr:cNvPr id="158"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9E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59"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9F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60"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A0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xdr:twoCellAnchor>
    <xdr:from>
      <xdr:col>2</xdr:col>
      <xdr:colOff>2030730</xdr:colOff>
      <xdr:row>25</xdr:row>
      <xdr:rowOff>161925</xdr:rowOff>
    </xdr:from>
    <xdr:to>
      <xdr:col>2</xdr:col>
      <xdr:colOff>4724400</xdr:colOff>
      <xdr:row>26</xdr:row>
      <xdr:rowOff>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2707005" y="4086225"/>
          <a:ext cx="2693670" cy="2343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mc:AlternateContent xmlns:mc="http://schemas.openxmlformats.org/markup-compatibility/2006">
    <mc:Choice xmlns:a14="http://schemas.microsoft.com/office/drawing/2010/main" Requires="a14">
      <xdr:twoCellAnchor editAs="absolute">
        <xdr:from>
          <xdr:col>9</xdr:col>
          <xdr:colOff>7620</xdr:colOff>
          <xdr:row>13</xdr:row>
          <xdr:rowOff>38096</xdr:rowOff>
        </xdr:from>
        <xdr:to>
          <xdr:col>10</xdr:col>
          <xdr:colOff>847</xdr:colOff>
          <xdr:row>15</xdr:row>
          <xdr:rowOff>211653</xdr:rowOff>
        </xdr:to>
        <xdr:grpSp>
          <xdr:nvGrpSpPr>
            <xdr:cNvPr id="11" name="Group 10">
              <a:extLst>
                <a:ext uri="{FF2B5EF4-FFF2-40B4-BE49-F238E27FC236}">
                  <a16:creationId xmlns:a16="http://schemas.microsoft.com/office/drawing/2014/main" id="{00000000-0008-0000-0A00-00000B000000}"/>
                </a:ext>
              </a:extLst>
            </xdr:cNvPr>
            <xdr:cNvGrpSpPr/>
          </xdr:nvGrpSpPr>
          <xdr:grpSpPr>
            <a:xfrm>
              <a:off x="5627370" y="2779179"/>
              <a:ext cx="808144" cy="565141"/>
              <a:chOff x="609602" y="5648493"/>
              <a:chExt cx="1600199" cy="413384"/>
            </a:xfrm>
          </xdr:grpSpPr>
          <xdr:sp macro="" textlink="">
            <xdr:nvSpPr>
              <xdr:cNvPr id="8291" name="Option Button 99" hidden="1">
                <a:extLst>
                  <a:ext uri="{63B3BB69-23CF-44E3-9099-C40C66FF867C}">
                    <a14:compatExt spid="_x0000_s8291"/>
                  </a:ext>
                  <a:ext uri="{FF2B5EF4-FFF2-40B4-BE49-F238E27FC236}">
                    <a16:creationId xmlns:a16="http://schemas.microsoft.com/office/drawing/2014/main" id="{00000000-0008-0000-0A00-000063200000}"/>
                  </a:ext>
                </a:extLst>
              </xdr:cNvPr>
              <xdr:cNvSpPr/>
            </xdr:nvSpPr>
            <xdr:spPr bwMode="auto">
              <a:xfrm>
                <a:off x="1189139" y="5764963"/>
                <a:ext cx="722713" cy="12516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92" name="Option Button 100" hidden="1">
                <a:extLst>
                  <a:ext uri="{63B3BB69-23CF-44E3-9099-C40C66FF867C}">
                    <a14:compatExt spid="_x0000_s8292"/>
                  </a:ext>
                  <a:ext uri="{FF2B5EF4-FFF2-40B4-BE49-F238E27FC236}">
                    <a16:creationId xmlns:a16="http://schemas.microsoft.com/office/drawing/2014/main" id="{00000000-0008-0000-0A00-000064200000}"/>
                  </a:ext>
                </a:extLst>
              </xdr:cNvPr>
              <xdr:cNvSpPr/>
            </xdr:nvSpPr>
            <xdr:spPr bwMode="auto">
              <a:xfrm>
                <a:off x="1205483" y="5924112"/>
                <a:ext cx="649705" cy="12677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93" name="Group Box 101" descr="Select" hidden="1">
                <a:extLst>
                  <a:ext uri="{63B3BB69-23CF-44E3-9099-C40C66FF867C}">
                    <a14:compatExt spid="_x0000_s8293"/>
                  </a:ext>
                  <a:ext uri="{FF2B5EF4-FFF2-40B4-BE49-F238E27FC236}">
                    <a16:creationId xmlns:a16="http://schemas.microsoft.com/office/drawing/2014/main" id="{00000000-0008-0000-0A00-000065200000}"/>
                  </a:ext>
                </a:extLst>
              </xdr:cNvPr>
              <xdr:cNvSpPr/>
            </xdr:nvSpPr>
            <xdr:spPr bwMode="auto">
              <a:xfrm>
                <a:off x="609602" y="5648493"/>
                <a:ext cx="1600199" cy="41338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16</xdr:row>
          <xdr:rowOff>68580</xdr:rowOff>
        </xdr:from>
        <xdr:to>
          <xdr:col>10</xdr:col>
          <xdr:colOff>847</xdr:colOff>
          <xdr:row>19</xdr:row>
          <xdr:rowOff>3387</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5627370" y="3412913"/>
              <a:ext cx="808144" cy="495724"/>
              <a:chOff x="609601" y="5648530"/>
              <a:chExt cx="1600199" cy="413389"/>
            </a:xfrm>
          </xdr:grpSpPr>
          <xdr:sp macro="" textlink="">
            <xdr:nvSpPr>
              <xdr:cNvPr id="8294" name="Option Button 102" hidden="1">
                <a:extLst>
                  <a:ext uri="{63B3BB69-23CF-44E3-9099-C40C66FF867C}">
                    <a14:compatExt spid="_x0000_s8294"/>
                  </a:ext>
                  <a:ext uri="{FF2B5EF4-FFF2-40B4-BE49-F238E27FC236}">
                    <a16:creationId xmlns:a16="http://schemas.microsoft.com/office/drawing/2014/main" id="{00000000-0008-0000-0A00-000066200000}"/>
                  </a:ext>
                </a:extLst>
              </xdr:cNvPr>
              <xdr:cNvSpPr/>
            </xdr:nvSpPr>
            <xdr:spPr bwMode="auto">
              <a:xfrm>
                <a:off x="1218771" y="5747236"/>
                <a:ext cx="722713" cy="15114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A00-000067200000}"/>
                  </a:ext>
                </a:extLst>
              </xdr:cNvPr>
              <xdr:cNvSpPr/>
            </xdr:nvSpPr>
            <xdr:spPr bwMode="auto">
              <a:xfrm>
                <a:off x="1235118" y="5901499"/>
                <a:ext cx="649705" cy="16042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96" name="Group Box 104" descr="Select" hidden="1">
                <a:extLst>
                  <a:ext uri="{63B3BB69-23CF-44E3-9099-C40C66FF867C}">
                    <a14:compatExt spid="_x0000_s8296"/>
                  </a:ext>
                  <a:ext uri="{FF2B5EF4-FFF2-40B4-BE49-F238E27FC236}">
                    <a16:creationId xmlns:a16="http://schemas.microsoft.com/office/drawing/2014/main" id="{00000000-0008-0000-0A00-000068200000}"/>
                  </a:ext>
                </a:extLst>
              </xdr:cNvPr>
              <xdr:cNvSpPr/>
            </xdr:nvSpPr>
            <xdr:spPr bwMode="auto">
              <a:xfrm>
                <a:off x="609601" y="5648530"/>
                <a:ext cx="1600199" cy="413386"/>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22</xdr:row>
          <xdr:rowOff>52493</xdr:rowOff>
        </xdr:from>
        <xdr:to>
          <xdr:col>10</xdr:col>
          <xdr:colOff>847</xdr:colOff>
          <xdr:row>25</xdr:row>
          <xdr:rowOff>1693</xdr:rowOff>
        </xdr:to>
        <xdr:grpSp>
          <xdr:nvGrpSpPr>
            <xdr:cNvPr id="14" name="Group 13">
              <a:extLst>
                <a:ext uri="{FF2B5EF4-FFF2-40B4-BE49-F238E27FC236}">
                  <a16:creationId xmlns:a16="http://schemas.microsoft.com/office/drawing/2014/main" id="{00000000-0008-0000-0A00-00000E000000}"/>
                </a:ext>
              </a:extLst>
            </xdr:cNvPr>
            <xdr:cNvGrpSpPr/>
          </xdr:nvGrpSpPr>
          <xdr:grpSpPr>
            <a:xfrm>
              <a:off x="5627370" y="4529243"/>
              <a:ext cx="808144" cy="520700"/>
              <a:chOff x="609601" y="5648523"/>
              <a:chExt cx="1600199" cy="413385"/>
            </a:xfrm>
          </xdr:grpSpPr>
          <xdr:sp macro="" textlink="">
            <xdr:nvSpPr>
              <xdr:cNvPr id="8300" name="Option Button 108" hidden="1">
                <a:extLst>
                  <a:ext uri="{63B3BB69-23CF-44E3-9099-C40C66FF867C}">
                    <a14:compatExt spid="_x0000_s8300"/>
                  </a:ext>
                  <a:ext uri="{FF2B5EF4-FFF2-40B4-BE49-F238E27FC236}">
                    <a16:creationId xmlns:a16="http://schemas.microsoft.com/office/drawing/2014/main" id="{00000000-0008-0000-0A00-00006C200000}"/>
                  </a:ext>
                </a:extLst>
              </xdr:cNvPr>
              <xdr:cNvSpPr/>
            </xdr:nvSpPr>
            <xdr:spPr bwMode="auto">
              <a:xfrm>
                <a:off x="1248404" y="5760721"/>
                <a:ext cx="722713" cy="14171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1" name="Option Button 109" hidden="1">
                <a:extLst>
                  <a:ext uri="{63B3BB69-23CF-44E3-9099-C40C66FF867C}">
                    <a14:compatExt spid="_x0000_s8301"/>
                  </a:ext>
                  <a:ext uri="{FF2B5EF4-FFF2-40B4-BE49-F238E27FC236}">
                    <a16:creationId xmlns:a16="http://schemas.microsoft.com/office/drawing/2014/main" id="{00000000-0008-0000-0A00-00006D200000}"/>
                  </a:ext>
                </a:extLst>
              </xdr:cNvPr>
              <xdr:cNvSpPr/>
            </xdr:nvSpPr>
            <xdr:spPr bwMode="auto">
              <a:xfrm>
                <a:off x="1249934" y="5914267"/>
                <a:ext cx="649705" cy="14764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2" name="Group Box 110" descr="Select" hidden="1">
                <a:extLst>
                  <a:ext uri="{63B3BB69-23CF-44E3-9099-C40C66FF867C}">
                    <a14:compatExt spid="_x0000_s8302"/>
                  </a:ext>
                  <a:ext uri="{FF2B5EF4-FFF2-40B4-BE49-F238E27FC236}">
                    <a16:creationId xmlns:a16="http://schemas.microsoft.com/office/drawing/2014/main" id="{00000000-0008-0000-0A00-00006E200000}"/>
                  </a:ext>
                </a:extLst>
              </xdr:cNvPr>
              <xdr:cNvSpPr/>
            </xdr:nvSpPr>
            <xdr:spPr bwMode="auto">
              <a:xfrm>
                <a:off x="609601" y="5648523"/>
                <a:ext cx="1600199" cy="413385"/>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19</xdr:row>
          <xdr:rowOff>44873</xdr:rowOff>
        </xdr:from>
        <xdr:to>
          <xdr:col>10</xdr:col>
          <xdr:colOff>847</xdr:colOff>
          <xdr:row>22</xdr:row>
          <xdr:rowOff>1693</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5627370" y="3950123"/>
              <a:ext cx="808144" cy="528320"/>
              <a:chOff x="609602" y="5648517"/>
              <a:chExt cx="1600199" cy="413384"/>
            </a:xfrm>
          </xdr:grpSpPr>
          <xdr:sp macro="" textlink="">
            <xdr:nvSpPr>
              <xdr:cNvPr id="8303" name="Option Button 111" hidden="1">
                <a:extLst>
                  <a:ext uri="{63B3BB69-23CF-44E3-9099-C40C66FF867C}">
                    <a14:compatExt spid="_x0000_s8303"/>
                  </a:ext>
                  <a:ext uri="{FF2B5EF4-FFF2-40B4-BE49-F238E27FC236}">
                    <a16:creationId xmlns:a16="http://schemas.microsoft.com/office/drawing/2014/main" id="{00000000-0008-0000-0A00-00006F200000}"/>
                  </a:ext>
                </a:extLst>
              </xdr:cNvPr>
              <xdr:cNvSpPr/>
            </xdr:nvSpPr>
            <xdr:spPr bwMode="auto">
              <a:xfrm>
                <a:off x="1233590" y="5753319"/>
                <a:ext cx="722713" cy="14844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4" name="Option Button 112" hidden="1">
                <a:extLst>
                  <a:ext uri="{63B3BB69-23CF-44E3-9099-C40C66FF867C}">
                    <a14:compatExt spid="_x0000_s8304"/>
                  </a:ext>
                  <a:ext uri="{FF2B5EF4-FFF2-40B4-BE49-F238E27FC236}">
                    <a16:creationId xmlns:a16="http://schemas.microsoft.com/office/drawing/2014/main" id="{00000000-0008-0000-0A00-000070200000}"/>
                  </a:ext>
                </a:extLst>
              </xdr:cNvPr>
              <xdr:cNvSpPr/>
            </xdr:nvSpPr>
            <xdr:spPr bwMode="auto">
              <a:xfrm>
                <a:off x="1249934" y="5916339"/>
                <a:ext cx="649705" cy="14556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5" name="Group Box 113" descr="Select" hidden="1">
                <a:extLst>
                  <a:ext uri="{63B3BB69-23CF-44E3-9099-C40C66FF867C}">
                    <a14:compatExt spid="_x0000_s8305"/>
                  </a:ext>
                  <a:ext uri="{FF2B5EF4-FFF2-40B4-BE49-F238E27FC236}">
                    <a16:creationId xmlns:a16="http://schemas.microsoft.com/office/drawing/2014/main" id="{00000000-0008-0000-0A00-000071200000}"/>
                  </a:ext>
                </a:extLst>
              </xdr:cNvPr>
              <xdr:cNvSpPr/>
            </xdr:nvSpPr>
            <xdr:spPr bwMode="auto">
              <a:xfrm>
                <a:off x="609602" y="5648517"/>
                <a:ext cx="1600199" cy="41338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25</xdr:row>
          <xdr:rowOff>38102</xdr:rowOff>
        </xdr:from>
        <xdr:to>
          <xdr:col>10</xdr:col>
          <xdr:colOff>847</xdr:colOff>
          <xdr:row>28</xdr:row>
          <xdr:rowOff>3379</xdr:rowOff>
        </xdr:to>
        <xdr:grpSp>
          <xdr:nvGrpSpPr>
            <xdr:cNvPr id="16" name="Group 15">
              <a:extLst>
                <a:ext uri="{FF2B5EF4-FFF2-40B4-BE49-F238E27FC236}">
                  <a16:creationId xmlns:a16="http://schemas.microsoft.com/office/drawing/2014/main" id="{00000000-0008-0000-0A00-000010000000}"/>
                </a:ext>
              </a:extLst>
            </xdr:cNvPr>
            <xdr:cNvGrpSpPr/>
          </xdr:nvGrpSpPr>
          <xdr:grpSpPr>
            <a:xfrm>
              <a:off x="5627370" y="5086352"/>
              <a:ext cx="808144" cy="526194"/>
              <a:chOff x="609601" y="5648480"/>
              <a:chExt cx="1600199" cy="413384"/>
            </a:xfrm>
          </xdr:grpSpPr>
          <xdr:sp macro="" textlink="">
            <xdr:nvSpPr>
              <xdr:cNvPr id="8306" name="Option Button 114" hidden="1">
                <a:extLst>
                  <a:ext uri="{63B3BB69-23CF-44E3-9099-C40C66FF867C}">
                    <a14:compatExt spid="_x0000_s8306"/>
                  </a:ext>
                  <a:ext uri="{FF2B5EF4-FFF2-40B4-BE49-F238E27FC236}">
                    <a16:creationId xmlns:a16="http://schemas.microsoft.com/office/drawing/2014/main" id="{00000000-0008-0000-0A00-000072200000}"/>
                  </a:ext>
                </a:extLst>
              </xdr:cNvPr>
              <xdr:cNvSpPr/>
            </xdr:nvSpPr>
            <xdr:spPr bwMode="auto">
              <a:xfrm>
                <a:off x="1263222" y="5759142"/>
                <a:ext cx="722713" cy="15138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7" name="Option Button 115" hidden="1">
                <a:extLst>
                  <a:ext uri="{63B3BB69-23CF-44E3-9099-C40C66FF867C}">
                    <a14:compatExt spid="_x0000_s8307"/>
                  </a:ext>
                  <a:ext uri="{FF2B5EF4-FFF2-40B4-BE49-F238E27FC236}">
                    <a16:creationId xmlns:a16="http://schemas.microsoft.com/office/drawing/2014/main" id="{00000000-0008-0000-0A00-000073200000}"/>
                  </a:ext>
                </a:extLst>
              </xdr:cNvPr>
              <xdr:cNvSpPr/>
            </xdr:nvSpPr>
            <xdr:spPr bwMode="auto">
              <a:xfrm>
                <a:off x="1264750" y="5922169"/>
                <a:ext cx="649705" cy="12809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08" name="Group Box 116" descr="Select" hidden="1">
                <a:extLst>
                  <a:ext uri="{63B3BB69-23CF-44E3-9099-C40C66FF867C}">
                    <a14:compatExt spid="_x0000_s8308"/>
                  </a:ext>
                  <a:ext uri="{FF2B5EF4-FFF2-40B4-BE49-F238E27FC236}">
                    <a16:creationId xmlns:a16="http://schemas.microsoft.com/office/drawing/2014/main" id="{00000000-0008-0000-0A00-000074200000}"/>
                  </a:ext>
                </a:extLst>
              </xdr:cNvPr>
              <xdr:cNvSpPr/>
            </xdr:nvSpPr>
            <xdr:spPr bwMode="auto">
              <a:xfrm>
                <a:off x="609601" y="5648480"/>
                <a:ext cx="1600199" cy="41338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45</xdr:row>
          <xdr:rowOff>92287</xdr:rowOff>
        </xdr:from>
        <xdr:to>
          <xdr:col>10</xdr:col>
          <xdr:colOff>847</xdr:colOff>
          <xdr:row>47</xdr:row>
          <xdr:rowOff>259927</xdr:rowOff>
        </xdr:to>
        <xdr:grpSp>
          <xdr:nvGrpSpPr>
            <xdr:cNvPr id="19" name="Group 18">
              <a:extLst>
                <a:ext uri="{FF2B5EF4-FFF2-40B4-BE49-F238E27FC236}">
                  <a16:creationId xmlns:a16="http://schemas.microsoft.com/office/drawing/2014/main" id="{00000000-0008-0000-0A00-000013000000}"/>
                </a:ext>
              </a:extLst>
            </xdr:cNvPr>
            <xdr:cNvGrpSpPr/>
          </xdr:nvGrpSpPr>
          <xdr:grpSpPr>
            <a:xfrm>
              <a:off x="5627370" y="8918787"/>
              <a:ext cx="808144" cy="590973"/>
              <a:chOff x="609601" y="5648511"/>
              <a:chExt cx="1600199" cy="413381"/>
            </a:xfrm>
          </xdr:grpSpPr>
          <xdr:sp macro="" textlink="">
            <xdr:nvSpPr>
              <xdr:cNvPr id="8315" name="Option Button 123" hidden="1">
                <a:extLst>
                  <a:ext uri="{63B3BB69-23CF-44E3-9099-C40C66FF867C}">
                    <a14:compatExt spid="_x0000_s8315"/>
                  </a:ext>
                  <a:ext uri="{FF2B5EF4-FFF2-40B4-BE49-F238E27FC236}">
                    <a16:creationId xmlns:a16="http://schemas.microsoft.com/office/drawing/2014/main" id="{00000000-0008-0000-0A00-00007B200000}"/>
                  </a:ext>
                </a:extLst>
              </xdr:cNvPr>
              <xdr:cNvSpPr/>
            </xdr:nvSpPr>
            <xdr:spPr bwMode="auto">
              <a:xfrm>
                <a:off x="1218771" y="5754666"/>
                <a:ext cx="722713" cy="10052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16" name="Option Button 124" hidden="1">
                <a:extLst>
                  <a:ext uri="{63B3BB69-23CF-44E3-9099-C40C66FF867C}">
                    <a14:compatExt spid="_x0000_s8316"/>
                  </a:ext>
                  <a:ext uri="{FF2B5EF4-FFF2-40B4-BE49-F238E27FC236}">
                    <a16:creationId xmlns:a16="http://schemas.microsoft.com/office/drawing/2014/main" id="{00000000-0008-0000-0A00-00007C200000}"/>
                  </a:ext>
                </a:extLst>
              </xdr:cNvPr>
              <xdr:cNvSpPr/>
            </xdr:nvSpPr>
            <xdr:spPr bwMode="auto">
              <a:xfrm>
                <a:off x="1264750" y="5894604"/>
                <a:ext cx="649705" cy="16726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17" name="Group Box 125" descr="Select" hidden="1">
                <a:extLst>
                  <a:ext uri="{63B3BB69-23CF-44E3-9099-C40C66FF867C}">
                    <a14:compatExt spid="_x0000_s8317"/>
                  </a:ext>
                  <a:ext uri="{FF2B5EF4-FFF2-40B4-BE49-F238E27FC236}">
                    <a16:creationId xmlns:a16="http://schemas.microsoft.com/office/drawing/2014/main" id="{00000000-0008-0000-0A00-00007D200000}"/>
                  </a:ext>
                </a:extLst>
              </xdr:cNvPr>
              <xdr:cNvSpPr/>
            </xdr:nvSpPr>
            <xdr:spPr bwMode="auto">
              <a:xfrm>
                <a:off x="609601" y="5648511"/>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42</xdr:row>
          <xdr:rowOff>69432</xdr:rowOff>
        </xdr:from>
        <xdr:to>
          <xdr:col>10</xdr:col>
          <xdr:colOff>847</xdr:colOff>
          <xdr:row>45</xdr:row>
          <xdr:rowOff>1692</xdr:rowOff>
        </xdr:to>
        <xdr:grpSp>
          <xdr:nvGrpSpPr>
            <xdr:cNvPr id="20" name="Group 19">
              <a:extLst>
                <a:ext uri="{FF2B5EF4-FFF2-40B4-BE49-F238E27FC236}">
                  <a16:creationId xmlns:a16="http://schemas.microsoft.com/office/drawing/2014/main" id="{00000000-0008-0000-0A00-000014000000}"/>
                </a:ext>
              </a:extLst>
            </xdr:cNvPr>
            <xdr:cNvGrpSpPr/>
          </xdr:nvGrpSpPr>
          <xdr:grpSpPr>
            <a:xfrm>
              <a:off x="5627370" y="8229182"/>
              <a:ext cx="808144" cy="599010"/>
              <a:chOff x="609601" y="5648495"/>
              <a:chExt cx="1600199" cy="413381"/>
            </a:xfrm>
          </xdr:grpSpPr>
          <xdr:sp macro="" textlink="">
            <xdr:nvSpPr>
              <xdr:cNvPr id="8318" name="Option Button 126" hidden="1">
                <a:extLst>
                  <a:ext uri="{63B3BB69-23CF-44E3-9099-C40C66FF867C}">
                    <a14:compatExt spid="_x0000_s8318"/>
                  </a:ext>
                  <a:ext uri="{FF2B5EF4-FFF2-40B4-BE49-F238E27FC236}">
                    <a16:creationId xmlns:a16="http://schemas.microsoft.com/office/drawing/2014/main" id="{00000000-0008-0000-0A00-00007E200000}"/>
                  </a:ext>
                </a:extLst>
              </xdr:cNvPr>
              <xdr:cNvSpPr/>
            </xdr:nvSpPr>
            <xdr:spPr bwMode="auto">
              <a:xfrm>
                <a:off x="1218771" y="5767341"/>
                <a:ext cx="722713" cy="11885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19" name="Option Button 127" hidden="1">
                <a:extLst>
                  <a:ext uri="{63B3BB69-23CF-44E3-9099-C40C66FF867C}">
                    <a14:compatExt spid="_x0000_s8319"/>
                  </a:ext>
                  <a:ext uri="{FF2B5EF4-FFF2-40B4-BE49-F238E27FC236}">
                    <a16:creationId xmlns:a16="http://schemas.microsoft.com/office/drawing/2014/main" id="{00000000-0008-0000-0A00-00007F200000}"/>
                  </a:ext>
                </a:extLst>
              </xdr:cNvPr>
              <xdr:cNvSpPr/>
            </xdr:nvSpPr>
            <xdr:spPr bwMode="auto">
              <a:xfrm>
                <a:off x="1235118" y="5901691"/>
                <a:ext cx="649705" cy="15502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0" name="Group Box 128" descr="Select" hidden="1">
                <a:extLst>
                  <a:ext uri="{63B3BB69-23CF-44E3-9099-C40C66FF867C}">
                    <a14:compatExt spid="_x0000_s8320"/>
                  </a:ext>
                  <a:ext uri="{FF2B5EF4-FFF2-40B4-BE49-F238E27FC236}">
                    <a16:creationId xmlns:a16="http://schemas.microsoft.com/office/drawing/2014/main" id="{00000000-0008-0000-0A00-000080200000}"/>
                  </a:ext>
                </a:extLst>
              </xdr:cNvPr>
              <xdr:cNvSpPr/>
            </xdr:nvSpPr>
            <xdr:spPr bwMode="auto">
              <a:xfrm>
                <a:off x="609601" y="5648495"/>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48</xdr:row>
          <xdr:rowOff>61807</xdr:rowOff>
        </xdr:from>
        <xdr:to>
          <xdr:col>10</xdr:col>
          <xdr:colOff>847</xdr:colOff>
          <xdr:row>50</xdr:row>
          <xdr:rowOff>259081</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5627370" y="9565640"/>
              <a:ext cx="808144" cy="620608"/>
              <a:chOff x="609601" y="5648517"/>
              <a:chExt cx="1600199" cy="413381"/>
            </a:xfrm>
          </xdr:grpSpPr>
          <xdr:sp macro="" textlink="">
            <xdr:nvSpPr>
              <xdr:cNvPr id="8321" name="Option Button 129" hidden="1">
                <a:extLst>
                  <a:ext uri="{63B3BB69-23CF-44E3-9099-C40C66FF867C}">
                    <a14:compatExt spid="_x0000_s8321"/>
                  </a:ext>
                  <a:ext uri="{FF2B5EF4-FFF2-40B4-BE49-F238E27FC236}">
                    <a16:creationId xmlns:a16="http://schemas.microsoft.com/office/drawing/2014/main" id="{00000000-0008-0000-0A00-000081200000}"/>
                  </a:ext>
                </a:extLst>
              </xdr:cNvPr>
              <xdr:cNvSpPr/>
            </xdr:nvSpPr>
            <xdr:spPr bwMode="auto">
              <a:xfrm>
                <a:off x="1248404" y="5738652"/>
                <a:ext cx="722713" cy="13656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2" name="Option Button 130" hidden="1">
                <a:extLst>
                  <a:ext uri="{63B3BB69-23CF-44E3-9099-C40C66FF867C}">
                    <a14:compatExt spid="_x0000_s8322"/>
                  </a:ext>
                  <a:ext uri="{FF2B5EF4-FFF2-40B4-BE49-F238E27FC236}">
                    <a16:creationId xmlns:a16="http://schemas.microsoft.com/office/drawing/2014/main" id="{00000000-0008-0000-0A00-000082200000}"/>
                  </a:ext>
                </a:extLst>
              </xdr:cNvPr>
              <xdr:cNvSpPr/>
            </xdr:nvSpPr>
            <xdr:spPr bwMode="auto">
              <a:xfrm>
                <a:off x="1264750" y="5913908"/>
                <a:ext cx="649705" cy="14296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3" name="Group Box 131" descr="Select" hidden="1">
                <a:extLst>
                  <a:ext uri="{63B3BB69-23CF-44E3-9099-C40C66FF867C}">
                    <a14:compatExt spid="_x0000_s8323"/>
                  </a:ext>
                  <a:ext uri="{FF2B5EF4-FFF2-40B4-BE49-F238E27FC236}">
                    <a16:creationId xmlns:a16="http://schemas.microsoft.com/office/drawing/2014/main" id="{00000000-0008-0000-0A00-000083200000}"/>
                  </a:ext>
                </a:extLst>
              </xdr:cNvPr>
              <xdr:cNvSpPr/>
            </xdr:nvSpPr>
            <xdr:spPr bwMode="auto">
              <a:xfrm>
                <a:off x="609601" y="5648517"/>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63</xdr:row>
      <xdr:rowOff>0</xdr:rowOff>
    </xdr:from>
    <xdr:ext cx="1607820" cy="409574"/>
    <xdr:grpSp>
      <xdr:nvGrpSpPr>
        <xdr:cNvPr id="22" name="Group 21">
          <a:extLst>
            <a:ext uri="{FF2B5EF4-FFF2-40B4-BE49-F238E27FC236}">
              <a16:creationId xmlns:a16="http://schemas.microsoft.com/office/drawing/2014/main" id="{00000000-0008-0000-0A00-000016000000}"/>
            </a:ext>
          </a:extLst>
        </xdr:cNvPr>
        <xdr:cNvGrpSpPr/>
      </xdr:nvGrpSpPr>
      <xdr:grpSpPr>
        <a:xfrm>
          <a:off x="63500" y="12615333"/>
          <a:ext cx="1607820" cy="409574"/>
          <a:chOff x="609600" y="5648302"/>
          <a:chExt cx="1600199" cy="413384"/>
        </a:xfrm>
      </xdr:grpSpPr>
      <xdr:sp macro="" textlink="">
        <xdr:nvSpPr>
          <xdr:cNvPr id="23"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17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27"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1B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28"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1C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59</xdr:row>
          <xdr:rowOff>69427</xdr:rowOff>
        </xdr:from>
        <xdr:to>
          <xdr:col>10</xdr:col>
          <xdr:colOff>847</xdr:colOff>
          <xdr:row>61</xdr:row>
          <xdr:rowOff>259927</xdr:rowOff>
        </xdr:to>
        <xdr:grpSp>
          <xdr:nvGrpSpPr>
            <xdr:cNvPr id="29" name="Group 28">
              <a:extLst>
                <a:ext uri="{FF2B5EF4-FFF2-40B4-BE49-F238E27FC236}">
                  <a16:creationId xmlns:a16="http://schemas.microsoft.com/office/drawing/2014/main" id="{00000000-0008-0000-0A00-00001D000000}"/>
                </a:ext>
              </a:extLst>
            </xdr:cNvPr>
            <xdr:cNvGrpSpPr/>
          </xdr:nvGrpSpPr>
          <xdr:grpSpPr>
            <a:xfrm>
              <a:off x="5627370" y="11827510"/>
              <a:ext cx="808144" cy="613834"/>
              <a:chOff x="609601" y="5648514"/>
              <a:chExt cx="1600199" cy="413381"/>
            </a:xfrm>
          </xdr:grpSpPr>
          <xdr:sp macro="" textlink="">
            <xdr:nvSpPr>
              <xdr:cNvPr id="8324" name="Option Button 132" hidden="1">
                <a:extLst>
                  <a:ext uri="{63B3BB69-23CF-44E3-9099-C40C66FF867C}">
                    <a14:compatExt spid="_x0000_s8324"/>
                  </a:ext>
                  <a:ext uri="{FF2B5EF4-FFF2-40B4-BE49-F238E27FC236}">
                    <a16:creationId xmlns:a16="http://schemas.microsoft.com/office/drawing/2014/main" id="{00000000-0008-0000-0A00-000084200000}"/>
                  </a:ext>
                </a:extLst>
              </xdr:cNvPr>
              <xdr:cNvSpPr/>
            </xdr:nvSpPr>
            <xdr:spPr bwMode="auto">
              <a:xfrm>
                <a:off x="1248404" y="5749742"/>
                <a:ext cx="722713" cy="13581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A00-000085200000}"/>
                  </a:ext>
                </a:extLst>
              </xdr:cNvPr>
              <xdr:cNvSpPr/>
            </xdr:nvSpPr>
            <xdr:spPr bwMode="auto">
              <a:xfrm>
                <a:off x="1264750" y="5894848"/>
                <a:ext cx="649705" cy="16533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6" name="Group Box 134" descr="Select" hidden="1">
                <a:extLst>
                  <a:ext uri="{63B3BB69-23CF-44E3-9099-C40C66FF867C}">
                    <a14:compatExt spid="_x0000_s8326"/>
                  </a:ext>
                  <a:ext uri="{FF2B5EF4-FFF2-40B4-BE49-F238E27FC236}">
                    <a16:creationId xmlns:a16="http://schemas.microsoft.com/office/drawing/2014/main" id="{00000000-0008-0000-0A00-000086200000}"/>
                  </a:ext>
                </a:extLst>
              </xdr:cNvPr>
              <xdr:cNvSpPr/>
            </xdr:nvSpPr>
            <xdr:spPr bwMode="auto">
              <a:xfrm>
                <a:off x="609601" y="5648514"/>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56</xdr:row>
          <xdr:rowOff>54187</xdr:rowOff>
        </xdr:from>
        <xdr:to>
          <xdr:col>10</xdr:col>
          <xdr:colOff>847</xdr:colOff>
          <xdr:row>59</xdr:row>
          <xdr:rowOff>1694</xdr:rowOff>
        </xdr:to>
        <xdr:grpSp>
          <xdr:nvGrpSpPr>
            <xdr:cNvPr id="30" name="Group 29">
              <a:extLst>
                <a:ext uri="{FF2B5EF4-FFF2-40B4-BE49-F238E27FC236}">
                  <a16:creationId xmlns:a16="http://schemas.microsoft.com/office/drawing/2014/main" id="{00000000-0008-0000-0A00-00001E000000}"/>
                </a:ext>
              </a:extLst>
            </xdr:cNvPr>
            <xdr:cNvGrpSpPr/>
          </xdr:nvGrpSpPr>
          <xdr:grpSpPr>
            <a:xfrm>
              <a:off x="5627370" y="11145520"/>
              <a:ext cx="808144" cy="614257"/>
              <a:chOff x="609601" y="5648476"/>
              <a:chExt cx="1600199" cy="413408"/>
            </a:xfrm>
          </xdr:grpSpPr>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A00-000087200000}"/>
                  </a:ext>
                </a:extLst>
              </xdr:cNvPr>
              <xdr:cNvSpPr/>
            </xdr:nvSpPr>
            <xdr:spPr bwMode="auto">
              <a:xfrm>
                <a:off x="1218771" y="5766602"/>
                <a:ext cx="722713" cy="12303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A00-000088200000}"/>
                  </a:ext>
                </a:extLst>
              </xdr:cNvPr>
              <xdr:cNvSpPr/>
            </xdr:nvSpPr>
            <xdr:spPr bwMode="auto">
              <a:xfrm>
                <a:off x="1235118" y="5914246"/>
                <a:ext cx="649705" cy="14763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29" name="Group Box 137" descr="Select" hidden="1">
                <a:extLst>
                  <a:ext uri="{63B3BB69-23CF-44E3-9099-C40C66FF867C}">
                    <a14:compatExt spid="_x0000_s8329"/>
                  </a:ext>
                  <a:ext uri="{FF2B5EF4-FFF2-40B4-BE49-F238E27FC236}">
                    <a16:creationId xmlns:a16="http://schemas.microsoft.com/office/drawing/2014/main" id="{00000000-0008-0000-0A00-000089200000}"/>
                  </a:ext>
                </a:extLst>
              </xdr:cNvPr>
              <xdr:cNvSpPr/>
            </xdr:nvSpPr>
            <xdr:spPr bwMode="auto">
              <a:xfrm>
                <a:off x="609601" y="5648476"/>
                <a:ext cx="1600199" cy="41338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62</xdr:row>
          <xdr:rowOff>69427</xdr:rowOff>
        </xdr:from>
        <xdr:to>
          <xdr:col>10</xdr:col>
          <xdr:colOff>847</xdr:colOff>
          <xdr:row>64</xdr:row>
          <xdr:rowOff>259927</xdr:rowOff>
        </xdr:to>
        <xdr:grpSp>
          <xdr:nvGrpSpPr>
            <xdr:cNvPr id="31" name="Group 30">
              <a:extLst>
                <a:ext uri="{FF2B5EF4-FFF2-40B4-BE49-F238E27FC236}">
                  <a16:creationId xmlns:a16="http://schemas.microsoft.com/office/drawing/2014/main" id="{00000000-0008-0000-0A00-00001F000000}"/>
                </a:ext>
              </a:extLst>
            </xdr:cNvPr>
            <xdr:cNvGrpSpPr/>
          </xdr:nvGrpSpPr>
          <xdr:grpSpPr>
            <a:xfrm>
              <a:off x="5627370" y="12504844"/>
              <a:ext cx="808144" cy="613833"/>
              <a:chOff x="609602" y="5648518"/>
              <a:chExt cx="1600199" cy="413381"/>
            </a:xfrm>
          </xdr:grpSpPr>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A00-00008A200000}"/>
                  </a:ext>
                </a:extLst>
              </xdr:cNvPr>
              <xdr:cNvSpPr/>
            </xdr:nvSpPr>
            <xdr:spPr bwMode="auto">
              <a:xfrm>
                <a:off x="1233590" y="5729495"/>
                <a:ext cx="722713" cy="13581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A00-00008B200000}"/>
                  </a:ext>
                </a:extLst>
              </xdr:cNvPr>
              <xdr:cNvSpPr/>
            </xdr:nvSpPr>
            <xdr:spPr bwMode="auto">
              <a:xfrm>
                <a:off x="1249934" y="5903284"/>
                <a:ext cx="649705" cy="148467"/>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2" name="Group Box 140" descr="Select" hidden="1">
                <a:extLst>
                  <a:ext uri="{63B3BB69-23CF-44E3-9099-C40C66FF867C}">
                    <a14:compatExt spid="_x0000_s8332"/>
                  </a:ext>
                  <a:ext uri="{FF2B5EF4-FFF2-40B4-BE49-F238E27FC236}">
                    <a16:creationId xmlns:a16="http://schemas.microsoft.com/office/drawing/2014/main" id="{00000000-0008-0000-0A00-00008C200000}"/>
                  </a:ext>
                </a:extLst>
              </xdr:cNvPr>
              <xdr:cNvSpPr/>
            </xdr:nvSpPr>
            <xdr:spPr bwMode="auto">
              <a:xfrm>
                <a:off x="609602" y="5648518"/>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66</xdr:row>
      <xdr:rowOff>0</xdr:rowOff>
    </xdr:from>
    <xdr:ext cx="1607820" cy="409574"/>
    <xdr:grpSp>
      <xdr:nvGrpSpPr>
        <xdr:cNvPr id="32" name="Group 31">
          <a:extLst>
            <a:ext uri="{FF2B5EF4-FFF2-40B4-BE49-F238E27FC236}">
              <a16:creationId xmlns:a16="http://schemas.microsoft.com/office/drawing/2014/main" id="{00000000-0008-0000-0A00-000020000000}"/>
            </a:ext>
          </a:extLst>
        </xdr:cNvPr>
        <xdr:cNvGrpSpPr/>
      </xdr:nvGrpSpPr>
      <xdr:grpSpPr>
        <a:xfrm>
          <a:off x="63500" y="13292667"/>
          <a:ext cx="1607820" cy="409574"/>
          <a:chOff x="609600" y="5648302"/>
          <a:chExt cx="1600199" cy="413384"/>
        </a:xfrm>
      </xdr:grpSpPr>
      <xdr:sp macro="" textlink="">
        <xdr:nvSpPr>
          <xdr:cNvPr id="33"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21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4"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22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35"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23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65</xdr:row>
          <xdr:rowOff>77047</xdr:rowOff>
        </xdr:from>
        <xdr:to>
          <xdr:col>10</xdr:col>
          <xdr:colOff>847</xdr:colOff>
          <xdr:row>67</xdr:row>
          <xdr:rowOff>259927</xdr:rowOff>
        </xdr:to>
        <xdr:grpSp>
          <xdr:nvGrpSpPr>
            <xdr:cNvPr id="36" name="Group 35">
              <a:extLst>
                <a:ext uri="{FF2B5EF4-FFF2-40B4-BE49-F238E27FC236}">
                  <a16:creationId xmlns:a16="http://schemas.microsoft.com/office/drawing/2014/main" id="{00000000-0008-0000-0A00-000024000000}"/>
                </a:ext>
              </a:extLst>
            </xdr:cNvPr>
            <xdr:cNvGrpSpPr/>
          </xdr:nvGrpSpPr>
          <xdr:grpSpPr>
            <a:xfrm>
              <a:off x="5627370" y="13189797"/>
              <a:ext cx="808144" cy="606213"/>
              <a:chOff x="609601" y="5648490"/>
              <a:chExt cx="1600199" cy="413384"/>
            </a:xfrm>
          </xdr:grpSpPr>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A00-00008D200000}"/>
                  </a:ext>
                </a:extLst>
              </xdr:cNvPr>
              <xdr:cNvSpPr/>
            </xdr:nvSpPr>
            <xdr:spPr bwMode="auto">
              <a:xfrm>
                <a:off x="1248404" y="5746155"/>
                <a:ext cx="722713" cy="13344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A00-00008E200000}"/>
                  </a:ext>
                </a:extLst>
              </xdr:cNvPr>
              <xdr:cNvSpPr/>
            </xdr:nvSpPr>
            <xdr:spPr bwMode="auto">
              <a:xfrm>
                <a:off x="1279567" y="5907276"/>
                <a:ext cx="649705" cy="15459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5" name="Group Box 143" descr="Select" hidden="1">
                <a:extLst>
                  <a:ext uri="{63B3BB69-23CF-44E3-9099-C40C66FF867C}">
                    <a14:compatExt spid="_x0000_s8335"/>
                  </a:ext>
                  <a:ext uri="{FF2B5EF4-FFF2-40B4-BE49-F238E27FC236}">
                    <a16:creationId xmlns:a16="http://schemas.microsoft.com/office/drawing/2014/main" id="{00000000-0008-0000-0A00-00008F200000}"/>
                  </a:ext>
                </a:extLst>
              </xdr:cNvPr>
              <xdr:cNvSpPr/>
            </xdr:nvSpPr>
            <xdr:spPr bwMode="auto">
              <a:xfrm>
                <a:off x="609601" y="5648490"/>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80</xdr:row>
      <xdr:rowOff>0</xdr:rowOff>
    </xdr:from>
    <xdr:ext cx="1607820" cy="409574"/>
    <xdr:grpSp>
      <xdr:nvGrpSpPr>
        <xdr:cNvPr id="37" name="Group 36">
          <a:extLst>
            <a:ext uri="{FF2B5EF4-FFF2-40B4-BE49-F238E27FC236}">
              <a16:creationId xmlns:a16="http://schemas.microsoft.com/office/drawing/2014/main" id="{00000000-0008-0000-0A00-000025000000}"/>
            </a:ext>
          </a:extLst>
        </xdr:cNvPr>
        <xdr:cNvGrpSpPr/>
      </xdr:nvGrpSpPr>
      <xdr:grpSpPr>
        <a:xfrm>
          <a:off x="63500" y="16277167"/>
          <a:ext cx="1607820" cy="409574"/>
          <a:chOff x="609600" y="5648302"/>
          <a:chExt cx="1600199" cy="413384"/>
        </a:xfrm>
      </xdr:grpSpPr>
      <xdr:sp macro="" textlink="">
        <xdr:nvSpPr>
          <xdr:cNvPr id="38"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26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39"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27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40"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28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76</xdr:row>
          <xdr:rowOff>61807</xdr:rowOff>
        </xdr:from>
        <xdr:to>
          <xdr:col>10</xdr:col>
          <xdr:colOff>847</xdr:colOff>
          <xdr:row>78</xdr:row>
          <xdr:rowOff>259927</xdr:rowOff>
        </xdr:to>
        <xdr:grpSp>
          <xdr:nvGrpSpPr>
            <xdr:cNvPr id="42" name="Group 41">
              <a:extLst>
                <a:ext uri="{FF2B5EF4-FFF2-40B4-BE49-F238E27FC236}">
                  <a16:creationId xmlns:a16="http://schemas.microsoft.com/office/drawing/2014/main" id="{00000000-0008-0000-0A00-00002A000000}"/>
                </a:ext>
              </a:extLst>
            </xdr:cNvPr>
            <xdr:cNvGrpSpPr/>
          </xdr:nvGrpSpPr>
          <xdr:grpSpPr>
            <a:xfrm>
              <a:off x="5627370" y="15481724"/>
              <a:ext cx="808144" cy="621453"/>
              <a:chOff x="609601" y="5648475"/>
              <a:chExt cx="1600199" cy="413381"/>
            </a:xfrm>
          </xdr:grpSpPr>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A00-000090200000}"/>
                  </a:ext>
                </a:extLst>
              </xdr:cNvPr>
              <xdr:cNvSpPr/>
            </xdr:nvSpPr>
            <xdr:spPr bwMode="auto">
              <a:xfrm>
                <a:off x="1248404" y="5753518"/>
                <a:ext cx="722713" cy="12667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A00-000091200000}"/>
                  </a:ext>
                </a:extLst>
              </xdr:cNvPr>
              <xdr:cNvSpPr/>
            </xdr:nvSpPr>
            <xdr:spPr bwMode="auto">
              <a:xfrm>
                <a:off x="1249934" y="5898535"/>
                <a:ext cx="649705" cy="15333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38" name="Group Box 146" descr="Select" hidden="1">
                <a:extLst>
                  <a:ext uri="{63B3BB69-23CF-44E3-9099-C40C66FF867C}">
                    <a14:compatExt spid="_x0000_s8338"/>
                  </a:ext>
                  <a:ext uri="{FF2B5EF4-FFF2-40B4-BE49-F238E27FC236}">
                    <a16:creationId xmlns:a16="http://schemas.microsoft.com/office/drawing/2014/main" id="{00000000-0008-0000-0A00-000092200000}"/>
                  </a:ext>
                </a:extLst>
              </xdr:cNvPr>
              <xdr:cNvSpPr/>
            </xdr:nvSpPr>
            <xdr:spPr bwMode="auto">
              <a:xfrm>
                <a:off x="609601" y="5648475"/>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73</xdr:row>
          <xdr:rowOff>84667</xdr:rowOff>
        </xdr:from>
        <xdr:to>
          <xdr:col>10</xdr:col>
          <xdr:colOff>847</xdr:colOff>
          <xdr:row>76</xdr:row>
          <xdr:rowOff>1693</xdr:rowOff>
        </xdr:to>
        <xdr:grpSp>
          <xdr:nvGrpSpPr>
            <xdr:cNvPr id="43" name="Group 42">
              <a:extLst>
                <a:ext uri="{FF2B5EF4-FFF2-40B4-BE49-F238E27FC236}">
                  <a16:creationId xmlns:a16="http://schemas.microsoft.com/office/drawing/2014/main" id="{00000000-0008-0000-0A00-00002B000000}"/>
                </a:ext>
              </a:extLst>
            </xdr:cNvPr>
            <xdr:cNvGrpSpPr/>
          </xdr:nvGrpSpPr>
          <xdr:grpSpPr>
            <a:xfrm>
              <a:off x="5627370" y="14837834"/>
              <a:ext cx="808144" cy="583776"/>
              <a:chOff x="609602" y="5648513"/>
              <a:chExt cx="1600199" cy="413381"/>
            </a:xfrm>
          </xdr:grpSpPr>
          <xdr:sp macro="" textlink="">
            <xdr:nvSpPr>
              <xdr:cNvPr id="8339" name="Option Button 147" hidden="1">
                <a:extLst>
                  <a:ext uri="{63B3BB69-23CF-44E3-9099-C40C66FF867C}">
                    <a14:compatExt spid="_x0000_s8339"/>
                  </a:ext>
                  <a:ext uri="{FF2B5EF4-FFF2-40B4-BE49-F238E27FC236}">
                    <a16:creationId xmlns:a16="http://schemas.microsoft.com/office/drawing/2014/main" id="{00000000-0008-0000-0A00-000093200000}"/>
                  </a:ext>
                </a:extLst>
              </xdr:cNvPr>
              <xdr:cNvSpPr/>
            </xdr:nvSpPr>
            <xdr:spPr bwMode="auto">
              <a:xfrm>
                <a:off x="1233590" y="5753858"/>
                <a:ext cx="722713" cy="11811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A00-000094200000}"/>
                  </a:ext>
                </a:extLst>
              </xdr:cNvPr>
              <xdr:cNvSpPr/>
            </xdr:nvSpPr>
            <xdr:spPr bwMode="auto">
              <a:xfrm>
                <a:off x="1249934" y="5924080"/>
                <a:ext cx="649705" cy="13779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1" name="Group Box 149" descr="Select" hidden="1">
                <a:extLst>
                  <a:ext uri="{63B3BB69-23CF-44E3-9099-C40C66FF867C}">
                    <a14:compatExt spid="_x0000_s8341"/>
                  </a:ext>
                  <a:ext uri="{FF2B5EF4-FFF2-40B4-BE49-F238E27FC236}">
                    <a16:creationId xmlns:a16="http://schemas.microsoft.com/office/drawing/2014/main" id="{00000000-0008-0000-0A00-000095200000}"/>
                  </a:ext>
                </a:extLst>
              </xdr:cNvPr>
              <xdr:cNvSpPr/>
            </xdr:nvSpPr>
            <xdr:spPr bwMode="auto">
              <a:xfrm>
                <a:off x="609602" y="5648513"/>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79</xdr:row>
          <xdr:rowOff>54187</xdr:rowOff>
        </xdr:from>
        <xdr:to>
          <xdr:col>10</xdr:col>
          <xdr:colOff>847</xdr:colOff>
          <xdr:row>81</xdr:row>
          <xdr:rowOff>259927</xdr:rowOff>
        </xdr:to>
        <xdr:grpSp>
          <xdr:nvGrpSpPr>
            <xdr:cNvPr id="44" name="Group 43">
              <a:extLst>
                <a:ext uri="{FF2B5EF4-FFF2-40B4-BE49-F238E27FC236}">
                  <a16:creationId xmlns:a16="http://schemas.microsoft.com/office/drawing/2014/main" id="{00000000-0008-0000-0A00-00002C000000}"/>
                </a:ext>
              </a:extLst>
            </xdr:cNvPr>
            <xdr:cNvGrpSpPr/>
          </xdr:nvGrpSpPr>
          <xdr:grpSpPr>
            <a:xfrm>
              <a:off x="5627370" y="16151437"/>
              <a:ext cx="808144" cy="629073"/>
              <a:chOff x="609602" y="5648536"/>
              <a:chExt cx="1600199" cy="413381"/>
            </a:xfrm>
          </xdr:grpSpPr>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A00-000096200000}"/>
                  </a:ext>
                </a:extLst>
              </xdr:cNvPr>
              <xdr:cNvSpPr/>
            </xdr:nvSpPr>
            <xdr:spPr bwMode="auto">
              <a:xfrm>
                <a:off x="1233590" y="5752262"/>
                <a:ext cx="722713" cy="112807"/>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A00-000097200000}"/>
                  </a:ext>
                </a:extLst>
              </xdr:cNvPr>
              <xdr:cNvSpPr/>
            </xdr:nvSpPr>
            <xdr:spPr bwMode="auto">
              <a:xfrm>
                <a:off x="1235118" y="5930132"/>
                <a:ext cx="649705" cy="13174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4" name="Group Box 152" descr="Select" hidden="1">
                <a:extLst>
                  <a:ext uri="{63B3BB69-23CF-44E3-9099-C40C66FF867C}">
                    <a14:compatExt spid="_x0000_s8344"/>
                  </a:ext>
                  <a:ext uri="{FF2B5EF4-FFF2-40B4-BE49-F238E27FC236}">
                    <a16:creationId xmlns:a16="http://schemas.microsoft.com/office/drawing/2014/main" id="{00000000-0008-0000-0A00-000098200000}"/>
                  </a:ext>
                </a:extLst>
              </xdr:cNvPr>
              <xdr:cNvSpPr/>
            </xdr:nvSpPr>
            <xdr:spPr bwMode="auto">
              <a:xfrm>
                <a:off x="609602" y="5648536"/>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101</xdr:row>
      <xdr:rowOff>0</xdr:rowOff>
    </xdr:from>
    <xdr:ext cx="1607820" cy="409574"/>
    <xdr:grpSp>
      <xdr:nvGrpSpPr>
        <xdr:cNvPr id="46" name="Group 45">
          <a:extLst>
            <a:ext uri="{FF2B5EF4-FFF2-40B4-BE49-F238E27FC236}">
              <a16:creationId xmlns:a16="http://schemas.microsoft.com/office/drawing/2014/main" id="{00000000-0008-0000-0A00-00002E000000}"/>
            </a:ext>
          </a:extLst>
        </xdr:cNvPr>
        <xdr:cNvGrpSpPr/>
      </xdr:nvGrpSpPr>
      <xdr:grpSpPr>
        <a:xfrm>
          <a:off x="63500" y="20605750"/>
          <a:ext cx="1607820" cy="409574"/>
          <a:chOff x="609600" y="5648302"/>
          <a:chExt cx="1600199" cy="413384"/>
        </a:xfrm>
      </xdr:grpSpPr>
      <xdr:sp macro="" textlink="">
        <xdr:nvSpPr>
          <xdr:cNvPr id="47"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A00-00002F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48"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A00-000030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50"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A00-000032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97</xdr:row>
          <xdr:rowOff>44450</xdr:rowOff>
        </xdr:from>
        <xdr:to>
          <xdr:col>10</xdr:col>
          <xdr:colOff>847</xdr:colOff>
          <xdr:row>99</xdr:row>
          <xdr:rowOff>258657</xdr:rowOff>
        </xdr:to>
        <xdr:grpSp>
          <xdr:nvGrpSpPr>
            <xdr:cNvPr id="51" name="Group 50">
              <a:extLst>
                <a:ext uri="{FF2B5EF4-FFF2-40B4-BE49-F238E27FC236}">
                  <a16:creationId xmlns:a16="http://schemas.microsoft.com/office/drawing/2014/main" id="{00000000-0008-0000-0A00-000033000000}"/>
                </a:ext>
              </a:extLst>
            </xdr:cNvPr>
            <xdr:cNvGrpSpPr/>
          </xdr:nvGrpSpPr>
          <xdr:grpSpPr>
            <a:xfrm>
              <a:off x="5627370" y="19771783"/>
              <a:ext cx="808144" cy="648124"/>
              <a:chOff x="609601" y="5648520"/>
              <a:chExt cx="1600199" cy="413381"/>
            </a:xfrm>
          </xdr:grpSpPr>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A00-000099200000}"/>
                  </a:ext>
                </a:extLst>
              </xdr:cNvPr>
              <xdr:cNvSpPr/>
            </xdr:nvSpPr>
            <xdr:spPr bwMode="auto">
              <a:xfrm>
                <a:off x="1263222" y="5747322"/>
                <a:ext cx="722713" cy="13587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A00-00009A200000}"/>
                  </a:ext>
                </a:extLst>
              </xdr:cNvPr>
              <xdr:cNvSpPr/>
            </xdr:nvSpPr>
            <xdr:spPr bwMode="auto">
              <a:xfrm>
                <a:off x="1279567" y="5925191"/>
                <a:ext cx="649705" cy="13668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47" name="Group Box 155" descr="Select" hidden="1">
                <a:extLst>
                  <a:ext uri="{63B3BB69-23CF-44E3-9099-C40C66FF867C}">
                    <a14:compatExt spid="_x0000_s8347"/>
                  </a:ext>
                  <a:ext uri="{FF2B5EF4-FFF2-40B4-BE49-F238E27FC236}">
                    <a16:creationId xmlns:a16="http://schemas.microsoft.com/office/drawing/2014/main" id="{00000000-0008-0000-0A00-00009B200000}"/>
                  </a:ext>
                </a:extLst>
              </xdr:cNvPr>
              <xdr:cNvSpPr/>
            </xdr:nvSpPr>
            <xdr:spPr bwMode="auto">
              <a:xfrm>
                <a:off x="609601" y="5648520"/>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100</xdr:row>
          <xdr:rowOff>52917</xdr:rowOff>
        </xdr:from>
        <xdr:to>
          <xdr:col>10</xdr:col>
          <xdr:colOff>847</xdr:colOff>
          <xdr:row>103</xdr:row>
          <xdr:rowOff>3811</xdr:rowOff>
        </xdr:to>
        <xdr:grpSp>
          <xdr:nvGrpSpPr>
            <xdr:cNvPr id="54" name="Group 53">
              <a:extLst>
                <a:ext uri="{FF2B5EF4-FFF2-40B4-BE49-F238E27FC236}">
                  <a16:creationId xmlns:a16="http://schemas.microsoft.com/office/drawing/2014/main" id="{00000000-0008-0000-0A00-000036000000}"/>
                </a:ext>
              </a:extLst>
            </xdr:cNvPr>
            <xdr:cNvGrpSpPr/>
          </xdr:nvGrpSpPr>
          <xdr:grpSpPr>
            <a:xfrm>
              <a:off x="5627370" y="20468167"/>
              <a:ext cx="808144" cy="638811"/>
              <a:chOff x="609601" y="5648531"/>
              <a:chExt cx="1600199" cy="413381"/>
            </a:xfrm>
          </xdr:grpSpPr>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A00-00009F200000}"/>
                  </a:ext>
                </a:extLst>
              </xdr:cNvPr>
              <xdr:cNvSpPr/>
            </xdr:nvSpPr>
            <xdr:spPr bwMode="auto">
              <a:xfrm>
                <a:off x="1248404" y="5742520"/>
                <a:ext cx="722713" cy="12256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A00-0000A0200000}"/>
                  </a:ext>
                </a:extLst>
              </xdr:cNvPr>
              <xdr:cNvSpPr/>
            </xdr:nvSpPr>
            <xdr:spPr bwMode="auto">
              <a:xfrm>
                <a:off x="1279567" y="5915679"/>
                <a:ext cx="649705" cy="14619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53" name="Group Box 161" descr="Select" hidden="1">
                <a:extLst>
                  <a:ext uri="{63B3BB69-23CF-44E3-9099-C40C66FF867C}">
                    <a14:compatExt spid="_x0000_s8353"/>
                  </a:ext>
                  <a:ext uri="{FF2B5EF4-FFF2-40B4-BE49-F238E27FC236}">
                    <a16:creationId xmlns:a16="http://schemas.microsoft.com/office/drawing/2014/main" id="{00000000-0008-0000-0A00-0000A1200000}"/>
                  </a:ext>
                </a:extLst>
              </xdr:cNvPr>
              <xdr:cNvSpPr/>
            </xdr:nvSpPr>
            <xdr:spPr bwMode="auto">
              <a:xfrm>
                <a:off x="609601" y="5648531"/>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94</xdr:row>
          <xdr:rowOff>47837</xdr:rowOff>
        </xdr:from>
        <xdr:to>
          <xdr:col>10</xdr:col>
          <xdr:colOff>847</xdr:colOff>
          <xdr:row>96</xdr:row>
          <xdr:rowOff>243417</xdr:rowOff>
        </xdr:to>
        <xdr:grpSp>
          <xdr:nvGrpSpPr>
            <xdr:cNvPr id="6" name="Group 5">
              <a:extLst>
                <a:ext uri="{FF2B5EF4-FFF2-40B4-BE49-F238E27FC236}">
                  <a16:creationId xmlns:a16="http://schemas.microsoft.com/office/drawing/2014/main" id="{00000000-0008-0000-0A00-000006000000}"/>
                </a:ext>
              </a:extLst>
            </xdr:cNvPr>
            <xdr:cNvGrpSpPr/>
          </xdr:nvGrpSpPr>
          <xdr:grpSpPr>
            <a:xfrm>
              <a:off x="5627370" y="19108420"/>
              <a:ext cx="808144" cy="609389"/>
              <a:chOff x="609602" y="5648483"/>
              <a:chExt cx="1600199" cy="413381"/>
            </a:xfrm>
          </xdr:grpSpPr>
          <xdr:sp macro="" textlink="">
            <xdr:nvSpPr>
              <xdr:cNvPr id="8354" name="Option Button 162" hidden="1">
                <a:extLst>
                  <a:ext uri="{63B3BB69-23CF-44E3-9099-C40C66FF867C}">
                    <a14:compatExt spid="_x0000_s8354"/>
                  </a:ext>
                  <a:ext uri="{FF2B5EF4-FFF2-40B4-BE49-F238E27FC236}">
                    <a16:creationId xmlns:a16="http://schemas.microsoft.com/office/drawing/2014/main" id="{00000000-0008-0000-0A00-0000A2200000}"/>
                  </a:ext>
                </a:extLst>
              </xdr:cNvPr>
              <xdr:cNvSpPr/>
            </xdr:nvSpPr>
            <xdr:spPr bwMode="auto">
              <a:xfrm>
                <a:off x="1233590" y="5758951"/>
                <a:ext cx="722713" cy="1213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55" name="Option Button 163" hidden="1">
                <a:extLst>
                  <a:ext uri="{63B3BB69-23CF-44E3-9099-C40C66FF867C}">
                    <a14:compatExt spid="_x0000_s8355"/>
                  </a:ext>
                  <a:ext uri="{FF2B5EF4-FFF2-40B4-BE49-F238E27FC236}">
                    <a16:creationId xmlns:a16="http://schemas.microsoft.com/office/drawing/2014/main" id="{00000000-0008-0000-0A00-0000A3200000}"/>
                  </a:ext>
                </a:extLst>
              </xdr:cNvPr>
              <xdr:cNvSpPr/>
            </xdr:nvSpPr>
            <xdr:spPr bwMode="auto">
              <a:xfrm>
                <a:off x="1249934" y="5914597"/>
                <a:ext cx="649705" cy="14225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56" name="Group Box 164" descr="Select" hidden="1">
                <a:extLst>
                  <a:ext uri="{63B3BB69-23CF-44E3-9099-C40C66FF867C}">
                    <a14:compatExt spid="_x0000_s8356"/>
                  </a:ext>
                  <a:ext uri="{FF2B5EF4-FFF2-40B4-BE49-F238E27FC236}">
                    <a16:creationId xmlns:a16="http://schemas.microsoft.com/office/drawing/2014/main" id="{00000000-0008-0000-0A00-0000A4200000}"/>
                  </a:ext>
                </a:extLst>
              </xdr:cNvPr>
              <xdr:cNvSpPr/>
            </xdr:nvSpPr>
            <xdr:spPr bwMode="auto">
              <a:xfrm>
                <a:off x="609602" y="5648483"/>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10</xdr:row>
          <xdr:rowOff>50794</xdr:rowOff>
        </xdr:from>
        <xdr:to>
          <xdr:col>10</xdr:col>
          <xdr:colOff>847</xdr:colOff>
          <xdr:row>13</xdr:row>
          <xdr:rowOff>1694</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5627370" y="2125127"/>
              <a:ext cx="808144" cy="617650"/>
              <a:chOff x="609602" y="5648531"/>
              <a:chExt cx="1600199" cy="413383"/>
            </a:xfrm>
          </xdr:grpSpPr>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A00-0000A9200000}"/>
                  </a:ext>
                </a:extLst>
              </xdr:cNvPr>
              <xdr:cNvSpPr/>
            </xdr:nvSpPr>
            <xdr:spPr bwMode="auto">
              <a:xfrm>
                <a:off x="1172677" y="5762737"/>
                <a:ext cx="722713" cy="12508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A00-0000AA200000}"/>
                  </a:ext>
                </a:extLst>
              </xdr:cNvPr>
              <xdr:cNvSpPr/>
            </xdr:nvSpPr>
            <xdr:spPr bwMode="auto">
              <a:xfrm>
                <a:off x="1190667" y="5910507"/>
                <a:ext cx="649705" cy="14197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63" name="Group Box 171" descr="Select" hidden="1">
                <a:extLst>
                  <a:ext uri="{63B3BB69-23CF-44E3-9099-C40C66FF867C}">
                    <a14:compatExt spid="_x0000_s8363"/>
                  </a:ext>
                  <a:ext uri="{FF2B5EF4-FFF2-40B4-BE49-F238E27FC236}">
                    <a16:creationId xmlns:a16="http://schemas.microsoft.com/office/drawing/2014/main" id="{00000000-0008-0000-0A00-0000AB200000}"/>
                  </a:ext>
                </a:extLst>
              </xdr:cNvPr>
              <xdr:cNvSpPr/>
            </xdr:nvSpPr>
            <xdr:spPr bwMode="auto">
              <a:xfrm>
                <a:off x="609602" y="5648531"/>
                <a:ext cx="1600199" cy="413383"/>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7620</xdr:colOff>
          <xdr:row>10</xdr:row>
          <xdr:rowOff>43181</xdr:rowOff>
        </xdr:from>
        <xdr:to>
          <xdr:col>10</xdr:col>
          <xdr:colOff>846</xdr:colOff>
          <xdr:row>13</xdr:row>
          <xdr:rowOff>847</xdr:rowOff>
        </xdr:to>
        <xdr:grpSp>
          <xdr:nvGrpSpPr>
            <xdr:cNvPr id="13" name="Group 12">
              <a:extLst>
                <a:ext uri="{FF2B5EF4-FFF2-40B4-BE49-F238E27FC236}">
                  <a16:creationId xmlns:a16="http://schemas.microsoft.com/office/drawing/2014/main" id="{00000000-0008-0000-0B00-00000D000000}"/>
                </a:ext>
              </a:extLst>
            </xdr:cNvPr>
            <xdr:cNvGrpSpPr/>
          </xdr:nvGrpSpPr>
          <xdr:grpSpPr>
            <a:xfrm>
              <a:off x="6304703" y="2117514"/>
              <a:ext cx="808143" cy="624416"/>
              <a:chOff x="609601" y="5648567"/>
              <a:chExt cx="1600199" cy="413381"/>
            </a:xfrm>
          </xdr:grpSpPr>
          <xdr:sp macro="" textlink="">
            <xdr:nvSpPr>
              <xdr:cNvPr id="15398" name="Option Button 38" hidden="1">
                <a:extLst>
                  <a:ext uri="{63B3BB69-23CF-44E3-9099-C40C66FF867C}">
                    <a14:compatExt spid="_x0000_s15398"/>
                  </a:ext>
                  <a:ext uri="{FF2B5EF4-FFF2-40B4-BE49-F238E27FC236}">
                    <a16:creationId xmlns:a16="http://schemas.microsoft.com/office/drawing/2014/main" id="{00000000-0008-0000-0B00-0000263C0000}"/>
                  </a:ext>
                </a:extLst>
              </xdr:cNvPr>
              <xdr:cNvSpPr/>
            </xdr:nvSpPr>
            <xdr:spPr bwMode="auto">
              <a:xfrm>
                <a:off x="1241822" y="5747751"/>
                <a:ext cx="722712" cy="134997"/>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9" name="Option Button 39" hidden="1">
                <a:extLst>
                  <a:ext uri="{63B3BB69-23CF-44E3-9099-C40C66FF867C}">
                    <a14:compatExt spid="_x0000_s15399"/>
                  </a:ext>
                  <a:ext uri="{FF2B5EF4-FFF2-40B4-BE49-F238E27FC236}">
                    <a16:creationId xmlns:a16="http://schemas.microsoft.com/office/drawing/2014/main" id="{00000000-0008-0000-0B00-0000273C0000}"/>
                  </a:ext>
                </a:extLst>
              </xdr:cNvPr>
              <xdr:cNvSpPr/>
            </xdr:nvSpPr>
            <xdr:spPr bwMode="auto">
              <a:xfrm>
                <a:off x="1259812" y="5902079"/>
                <a:ext cx="649704" cy="15428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Group Box 40" descr="Select" hidden="1">
                <a:extLst>
                  <a:ext uri="{63B3BB69-23CF-44E3-9099-C40C66FF867C}">
                    <a14:compatExt spid="_x0000_s15400"/>
                  </a:ext>
                  <a:ext uri="{FF2B5EF4-FFF2-40B4-BE49-F238E27FC236}">
                    <a16:creationId xmlns:a16="http://schemas.microsoft.com/office/drawing/2014/main" id="{00000000-0008-0000-0B00-0000283C0000}"/>
                  </a:ext>
                </a:extLst>
              </xdr:cNvPr>
              <xdr:cNvSpPr/>
            </xdr:nvSpPr>
            <xdr:spPr bwMode="auto">
              <a:xfrm>
                <a:off x="609601" y="5648567"/>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19</xdr:row>
          <xdr:rowOff>51647</xdr:rowOff>
        </xdr:from>
        <xdr:to>
          <xdr:col>10</xdr:col>
          <xdr:colOff>846</xdr:colOff>
          <xdr:row>22</xdr:row>
          <xdr:rowOff>847</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304703" y="4009814"/>
              <a:ext cx="808143" cy="626533"/>
              <a:chOff x="609601" y="5648508"/>
              <a:chExt cx="1600199" cy="413381"/>
            </a:xfrm>
          </xdr:grpSpPr>
          <xdr:sp macro="" textlink="">
            <xdr:nvSpPr>
              <xdr:cNvPr id="15401" name="Option Button 41" hidden="1">
                <a:extLst>
                  <a:ext uri="{63B3BB69-23CF-44E3-9099-C40C66FF867C}">
                    <a14:compatExt spid="_x0000_s15401"/>
                  </a:ext>
                  <a:ext uri="{FF2B5EF4-FFF2-40B4-BE49-F238E27FC236}">
                    <a16:creationId xmlns:a16="http://schemas.microsoft.com/office/drawing/2014/main" id="{00000000-0008-0000-0B00-0000293C0000}"/>
                  </a:ext>
                </a:extLst>
              </xdr:cNvPr>
              <xdr:cNvSpPr/>
            </xdr:nvSpPr>
            <xdr:spPr bwMode="auto">
              <a:xfrm>
                <a:off x="1241822" y="5754679"/>
                <a:ext cx="722712" cy="1284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Option Button 42" hidden="1">
                <a:extLst>
                  <a:ext uri="{63B3BB69-23CF-44E3-9099-C40C66FF867C}">
                    <a14:compatExt spid="_x0000_s15402"/>
                  </a:ext>
                  <a:ext uri="{FF2B5EF4-FFF2-40B4-BE49-F238E27FC236}">
                    <a16:creationId xmlns:a16="http://schemas.microsoft.com/office/drawing/2014/main" id="{00000000-0008-0000-0B00-00002A3C0000}"/>
                  </a:ext>
                </a:extLst>
              </xdr:cNvPr>
              <xdr:cNvSpPr/>
            </xdr:nvSpPr>
            <xdr:spPr bwMode="auto">
              <a:xfrm>
                <a:off x="1276274" y="5922265"/>
                <a:ext cx="649704" cy="13961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3" name="Group Box 43" descr="Select" hidden="1">
                <a:extLst>
                  <a:ext uri="{63B3BB69-23CF-44E3-9099-C40C66FF867C}">
                    <a14:compatExt spid="_x0000_s15403"/>
                  </a:ext>
                  <a:ext uri="{FF2B5EF4-FFF2-40B4-BE49-F238E27FC236}">
                    <a16:creationId xmlns:a16="http://schemas.microsoft.com/office/drawing/2014/main" id="{00000000-0008-0000-0B00-00002B3C0000}"/>
                  </a:ext>
                </a:extLst>
              </xdr:cNvPr>
              <xdr:cNvSpPr/>
            </xdr:nvSpPr>
            <xdr:spPr bwMode="auto">
              <a:xfrm>
                <a:off x="609601" y="5648508"/>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28</xdr:row>
          <xdr:rowOff>51646</xdr:rowOff>
        </xdr:from>
        <xdr:to>
          <xdr:col>10</xdr:col>
          <xdr:colOff>846</xdr:colOff>
          <xdr:row>31</xdr:row>
          <xdr:rowOff>846</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6304703" y="5893646"/>
              <a:ext cx="808143" cy="795867"/>
              <a:chOff x="609602" y="5648511"/>
              <a:chExt cx="1600199" cy="413381"/>
            </a:xfrm>
          </xdr:grpSpPr>
          <xdr:sp macro="" textlink="">
            <xdr:nvSpPr>
              <xdr:cNvPr id="15404" name="Option Button 44" hidden="1">
                <a:extLst>
                  <a:ext uri="{63B3BB69-23CF-44E3-9099-C40C66FF867C}">
                    <a14:compatExt spid="_x0000_s15404"/>
                  </a:ext>
                  <a:ext uri="{FF2B5EF4-FFF2-40B4-BE49-F238E27FC236}">
                    <a16:creationId xmlns:a16="http://schemas.microsoft.com/office/drawing/2014/main" id="{00000000-0008-0000-0B00-00002C3C0000}"/>
                  </a:ext>
                </a:extLst>
              </xdr:cNvPr>
              <xdr:cNvSpPr/>
            </xdr:nvSpPr>
            <xdr:spPr bwMode="auto">
              <a:xfrm>
                <a:off x="1208895" y="5721717"/>
                <a:ext cx="722712" cy="13347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5" name="Option Button 45" hidden="1">
                <a:extLst>
                  <a:ext uri="{63B3BB69-23CF-44E3-9099-C40C66FF867C}">
                    <a14:compatExt spid="_x0000_s15405"/>
                  </a:ext>
                  <a:ext uri="{FF2B5EF4-FFF2-40B4-BE49-F238E27FC236}">
                    <a16:creationId xmlns:a16="http://schemas.microsoft.com/office/drawing/2014/main" id="{00000000-0008-0000-0B00-00002D3C0000}"/>
                  </a:ext>
                </a:extLst>
              </xdr:cNvPr>
              <xdr:cNvSpPr/>
            </xdr:nvSpPr>
            <xdr:spPr bwMode="auto">
              <a:xfrm>
                <a:off x="1243349" y="5915489"/>
                <a:ext cx="649704" cy="146389"/>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6" name="Group Box 46" descr="Select" hidden="1">
                <a:extLst>
                  <a:ext uri="{63B3BB69-23CF-44E3-9099-C40C66FF867C}">
                    <a14:compatExt spid="_x0000_s15406"/>
                  </a:ext>
                  <a:ext uri="{FF2B5EF4-FFF2-40B4-BE49-F238E27FC236}">
                    <a16:creationId xmlns:a16="http://schemas.microsoft.com/office/drawing/2014/main" id="{00000000-0008-0000-0B00-00002E3C0000}"/>
                  </a:ext>
                </a:extLst>
              </xdr:cNvPr>
              <xdr:cNvSpPr/>
            </xdr:nvSpPr>
            <xdr:spPr bwMode="auto">
              <a:xfrm>
                <a:off x="609602" y="5648511"/>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45</xdr:row>
      <xdr:rowOff>0</xdr:rowOff>
    </xdr:from>
    <xdr:ext cx="1607820" cy="409574"/>
    <xdr:grpSp>
      <xdr:nvGrpSpPr>
        <xdr:cNvPr id="16" name="Group 15">
          <a:extLst>
            <a:ext uri="{FF2B5EF4-FFF2-40B4-BE49-F238E27FC236}">
              <a16:creationId xmlns:a16="http://schemas.microsoft.com/office/drawing/2014/main" id="{00000000-0008-0000-0B00-000010000000}"/>
            </a:ext>
          </a:extLst>
        </xdr:cNvPr>
        <xdr:cNvGrpSpPr/>
      </xdr:nvGrpSpPr>
      <xdr:grpSpPr>
        <a:xfrm>
          <a:off x="63500" y="9620250"/>
          <a:ext cx="1607820" cy="409574"/>
          <a:chOff x="609600" y="5648302"/>
          <a:chExt cx="1600199" cy="413384"/>
        </a:xfrm>
      </xdr:grpSpPr>
      <xdr:sp macro="" textlink="">
        <xdr:nvSpPr>
          <xdr:cNvPr id="17"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B00-000011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18"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B00-000012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19"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B00-000013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42</xdr:row>
          <xdr:rowOff>51647</xdr:rowOff>
        </xdr:from>
        <xdr:to>
          <xdr:col>10</xdr:col>
          <xdr:colOff>846</xdr:colOff>
          <xdr:row>45</xdr:row>
          <xdr:rowOff>847</xdr:rowOff>
        </xdr:to>
        <xdr:grpSp>
          <xdr:nvGrpSpPr>
            <xdr:cNvPr id="20" name="Group 19">
              <a:extLst>
                <a:ext uri="{FF2B5EF4-FFF2-40B4-BE49-F238E27FC236}">
                  <a16:creationId xmlns:a16="http://schemas.microsoft.com/office/drawing/2014/main" id="{00000000-0008-0000-0B00-000014000000}"/>
                </a:ext>
              </a:extLst>
            </xdr:cNvPr>
            <xdr:cNvGrpSpPr/>
          </xdr:nvGrpSpPr>
          <xdr:grpSpPr>
            <a:xfrm>
              <a:off x="6304703" y="8983980"/>
              <a:ext cx="808143" cy="637117"/>
              <a:chOff x="609601" y="5648487"/>
              <a:chExt cx="1600199" cy="413381"/>
            </a:xfrm>
          </xdr:grpSpPr>
          <xdr:sp macro="" textlink="">
            <xdr:nvSpPr>
              <xdr:cNvPr id="15407" name="Option Button 47" hidden="1">
                <a:extLst>
                  <a:ext uri="{63B3BB69-23CF-44E3-9099-C40C66FF867C}">
                    <a14:compatExt spid="_x0000_s15407"/>
                  </a:ext>
                  <a:ext uri="{FF2B5EF4-FFF2-40B4-BE49-F238E27FC236}">
                    <a16:creationId xmlns:a16="http://schemas.microsoft.com/office/drawing/2014/main" id="{00000000-0008-0000-0B00-00002F3C0000}"/>
                  </a:ext>
                </a:extLst>
              </xdr:cNvPr>
              <xdr:cNvSpPr/>
            </xdr:nvSpPr>
            <xdr:spPr bwMode="auto">
              <a:xfrm>
                <a:off x="1258282" y="5744962"/>
                <a:ext cx="722712" cy="11849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8" name="Option Button 48" hidden="1">
                <a:extLst>
                  <a:ext uri="{63B3BB69-23CF-44E3-9099-C40C66FF867C}">
                    <a14:compatExt spid="_x0000_s15408"/>
                  </a:ext>
                  <a:ext uri="{FF2B5EF4-FFF2-40B4-BE49-F238E27FC236}">
                    <a16:creationId xmlns:a16="http://schemas.microsoft.com/office/drawing/2014/main" id="{00000000-0008-0000-0B00-0000303C0000}"/>
                  </a:ext>
                </a:extLst>
              </xdr:cNvPr>
              <xdr:cNvSpPr/>
            </xdr:nvSpPr>
            <xdr:spPr bwMode="auto">
              <a:xfrm>
                <a:off x="1276274" y="5907558"/>
                <a:ext cx="649704" cy="148804"/>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9" name="Group Box 49" descr="Select" hidden="1">
                <a:extLst>
                  <a:ext uri="{63B3BB69-23CF-44E3-9099-C40C66FF867C}">
                    <a14:compatExt spid="_x0000_s15409"/>
                  </a:ext>
                  <a:ext uri="{FF2B5EF4-FFF2-40B4-BE49-F238E27FC236}">
                    <a16:creationId xmlns:a16="http://schemas.microsoft.com/office/drawing/2014/main" id="{00000000-0008-0000-0B00-0000313C0000}"/>
                  </a:ext>
                </a:extLst>
              </xdr:cNvPr>
              <xdr:cNvSpPr/>
            </xdr:nvSpPr>
            <xdr:spPr bwMode="auto">
              <a:xfrm>
                <a:off x="609601" y="5648487"/>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39</xdr:row>
          <xdr:rowOff>76200</xdr:rowOff>
        </xdr:from>
        <xdr:to>
          <xdr:col>10</xdr:col>
          <xdr:colOff>846</xdr:colOff>
          <xdr:row>41</xdr:row>
          <xdr:rowOff>242137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304703" y="8341783"/>
              <a:ext cx="808143" cy="589271"/>
              <a:chOff x="609601" y="5648526"/>
              <a:chExt cx="1600199" cy="413381"/>
            </a:xfrm>
          </xdr:grpSpPr>
          <xdr:sp macro="" textlink="">
            <xdr:nvSpPr>
              <xdr:cNvPr id="15410" name="Option Button 50" hidden="1">
                <a:extLst>
                  <a:ext uri="{63B3BB69-23CF-44E3-9099-C40C66FF867C}">
                    <a14:compatExt spid="_x0000_s15410"/>
                  </a:ext>
                  <a:ext uri="{FF2B5EF4-FFF2-40B4-BE49-F238E27FC236}">
                    <a16:creationId xmlns:a16="http://schemas.microsoft.com/office/drawing/2014/main" id="{00000000-0008-0000-0B00-0000323C0000}"/>
                  </a:ext>
                </a:extLst>
              </xdr:cNvPr>
              <xdr:cNvSpPr/>
            </xdr:nvSpPr>
            <xdr:spPr bwMode="auto">
              <a:xfrm>
                <a:off x="1250050" y="5754200"/>
                <a:ext cx="722712" cy="1256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1" name="Option Button 51" hidden="1">
                <a:extLst>
                  <a:ext uri="{63B3BB69-23CF-44E3-9099-C40C66FF867C}">
                    <a14:compatExt spid="_x0000_s15411"/>
                  </a:ext>
                  <a:ext uri="{FF2B5EF4-FFF2-40B4-BE49-F238E27FC236}">
                    <a16:creationId xmlns:a16="http://schemas.microsoft.com/office/drawing/2014/main" id="{00000000-0008-0000-0B00-0000333C0000}"/>
                  </a:ext>
                </a:extLst>
              </xdr:cNvPr>
              <xdr:cNvSpPr/>
            </xdr:nvSpPr>
            <xdr:spPr bwMode="auto">
              <a:xfrm>
                <a:off x="1276274" y="5907871"/>
                <a:ext cx="649704" cy="148603"/>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2" name="Group Box 52" descr="Select" hidden="1">
                <a:extLst>
                  <a:ext uri="{63B3BB69-23CF-44E3-9099-C40C66FF867C}">
                    <a14:compatExt spid="_x0000_s15412"/>
                  </a:ext>
                  <a:ext uri="{FF2B5EF4-FFF2-40B4-BE49-F238E27FC236}">
                    <a16:creationId xmlns:a16="http://schemas.microsoft.com/office/drawing/2014/main" id="{00000000-0008-0000-0B00-0000343C0000}"/>
                  </a:ext>
                </a:extLst>
              </xdr:cNvPr>
              <xdr:cNvSpPr/>
            </xdr:nvSpPr>
            <xdr:spPr bwMode="auto">
              <a:xfrm>
                <a:off x="609601" y="5648526"/>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45</xdr:row>
          <xdr:rowOff>44027</xdr:rowOff>
        </xdr:from>
        <xdr:to>
          <xdr:col>10</xdr:col>
          <xdr:colOff>846</xdr:colOff>
          <xdr:row>48</xdr:row>
          <xdr:rowOff>1694</xdr:rowOff>
        </xdr:to>
        <xdr:grpSp>
          <xdr:nvGrpSpPr>
            <xdr:cNvPr id="22" name="Group 21">
              <a:extLst>
                <a:ext uri="{FF2B5EF4-FFF2-40B4-BE49-F238E27FC236}">
                  <a16:creationId xmlns:a16="http://schemas.microsoft.com/office/drawing/2014/main" id="{00000000-0008-0000-0B00-000016000000}"/>
                </a:ext>
              </a:extLst>
            </xdr:cNvPr>
            <xdr:cNvGrpSpPr/>
          </xdr:nvGrpSpPr>
          <xdr:grpSpPr>
            <a:xfrm>
              <a:off x="6304703" y="9664277"/>
              <a:ext cx="808143" cy="645584"/>
              <a:chOff x="609601" y="5648504"/>
              <a:chExt cx="1600199" cy="413382"/>
            </a:xfrm>
          </xdr:grpSpPr>
          <xdr:sp macro="" textlink="">
            <xdr:nvSpPr>
              <xdr:cNvPr id="15413" name="Option Button 53" hidden="1">
                <a:extLst>
                  <a:ext uri="{63B3BB69-23CF-44E3-9099-C40C66FF867C}">
                    <a14:compatExt spid="_x0000_s15413"/>
                  </a:ext>
                  <a:ext uri="{FF2B5EF4-FFF2-40B4-BE49-F238E27FC236}">
                    <a16:creationId xmlns:a16="http://schemas.microsoft.com/office/drawing/2014/main" id="{00000000-0008-0000-0B00-0000353C0000}"/>
                  </a:ext>
                </a:extLst>
              </xdr:cNvPr>
              <xdr:cNvSpPr/>
            </xdr:nvSpPr>
            <xdr:spPr bwMode="auto">
              <a:xfrm>
                <a:off x="1270630" y="5749117"/>
                <a:ext cx="722712" cy="10879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4" name="Option Button 54" hidden="1">
                <a:extLst>
                  <a:ext uri="{63B3BB69-23CF-44E3-9099-C40C66FF867C}">
                    <a14:compatExt spid="_x0000_s15414"/>
                  </a:ext>
                  <a:ext uri="{FF2B5EF4-FFF2-40B4-BE49-F238E27FC236}">
                    <a16:creationId xmlns:a16="http://schemas.microsoft.com/office/drawing/2014/main" id="{00000000-0008-0000-0B00-0000363C0000}"/>
                  </a:ext>
                </a:extLst>
              </xdr:cNvPr>
              <xdr:cNvSpPr/>
            </xdr:nvSpPr>
            <xdr:spPr bwMode="auto">
              <a:xfrm>
                <a:off x="1296852" y="5904134"/>
                <a:ext cx="649704" cy="157735"/>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5" name="Group Box 55" descr="Select" hidden="1">
                <a:extLst>
                  <a:ext uri="{63B3BB69-23CF-44E3-9099-C40C66FF867C}">
                    <a14:compatExt spid="_x0000_s15415"/>
                  </a:ext>
                  <a:ext uri="{FF2B5EF4-FFF2-40B4-BE49-F238E27FC236}">
                    <a16:creationId xmlns:a16="http://schemas.microsoft.com/office/drawing/2014/main" id="{00000000-0008-0000-0B00-0000373C0000}"/>
                  </a:ext>
                </a:extLst>
              </xdr:cNvPr>
              <xdr:cNvSpPr/>
            </xdr:nvSpPr>
            <xdr:spPr bwMode="auto">
              <a:xfrm>
                <a:off x="609601" y="5648504"/>
                <a:ext cx="1600199" cy="413382"/>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oneCellAnchor>
    <xdr:from>
      <xdr:col>1</xdr:col>
      <xdr:colOff>0</xdr:colOff>
      <xdr:row>64</xdr:row>
      <xdr:rowOff>0</xdr:rowOff>
    </xdr:from>
    <xdr:ext cx="1607820" cy="409574"/>
    <xdr:grpSp>
      <xdr:nvGrpSpPr>
        <xdr:cNvPr id="3" name="Group 2">
          <a:extLst>
            <a:ext uri="{FF2B5EF4-FFF2-40B4-BE49-F238E27FC236}">
              <a16:creationId xmlns:a16="http://schemas.microsoft.com/office/drawing/2014/main" id="{00000000-0008-0000-0B00-000003000000}"/>
            </a:ext>
          </a:extLst>
        </xdr:cNvPr>
        <xdr:cNvGrpSpPr/>
      </xdr:nvGrpSpPr>
      <xdr:grpSpPr>
        <a:xfrm>
          <a:off x="63500" y="13641917"/>
          <a:ext cx="1607820" cy="409574"/>
          <a:chOff x="609600" y="5648302"/>
          <a:chExt cx="1600199" cy="413384"/>
        </a:xfrm>
      </xdr:grpSpPr>
      <xdr:sp macro="" textlink="">
        <xdr:nvSpPr>
          <xdr:cNvPr id="4" name="Option Button 5" hidden="1">
            <a:extLst>
              <a:ext uri="{63B3BB69-23CF-44E3-9099-C40C66FF867C}">
                <a14:compatExt xmlns:a14="http://schemas.microsoft.com/office/drawing/2010/main" spid="_x0000_s8197"/>
              </a:ext>
              <a:ext uri="{FF2B5EF4-FFF2-40B4-BE49-F238E27FC236}">
                <a16:creationId xmlns:a16="http://schemas.microsoft.com/office/drawing/2014/main" id="{00000000-0008-0000-0B00-000004000000}"/>
              </a:ext>
            </a:extLst>
          </xdr:cNvPr>
          <xdr:cNvSpPr/>
        </xdr:nvSpPr>
        <xdr:spPr bwMode="auto">
          <a:xfrm>
            <a:off x="815340" y="5717471"/>
            <a:ext cx="477953" cy="303861"/>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Yes</a:t>
            </a:r>
          </a:p>
        </xdr:txBody>
      </xdr:sp>
      <xdr:sp macro="" textlink="">
        <xdr:nvSpPr>
          <xdr:cNvPr id="5" name="Option Button 6" hidden="1">
            <a:extLst>
              <a:ext uri="{63B3BB69-23CF-44E3-9099-C40C66FF867C}">
                <a14:compatExt xmlns:a14="http://schemas.microsoft.com/office/drawing/2010/main" spid="_x0000_s8198"/>
              </a:ext>
              <a:ext uri="{FF2B5EF4-FFF2-40B4-BE49-F238E27FC236}">
                <a16:creationId xmlns:a16="http://schemas.microsoft.com/office/drawing/2014/main" id="{00000000-0008-0000-0B00-000005000000}"/>
              </a:ext>
            </a:extLst>
          </xdr:cNvPr>
          <xdr:cNvSpPr/>
        </xdr:nvSpPr>
        <xdr:spPr bwMode="auto">
          <a:xfrm>
            <a:off x="1483995" y="5752621"/>
            <a:ext cx="649703" cy="244602"/>
          </a:xfrm>
          <a:prstGeom prst="rect">
            <a:avLst/>
          </a:prstGeom>
          <a:noFill/>
          <a:ln>
            <a:noFill/>
          </a:ln>
          <a:extLst>
            <a:ext uri="{909E8E84-426E-40DD-AFC4-6F175D3DCCD1}">
              <a14:hiddenFill xmlns:a14="http://schemas.microsoft.com/office/drawing/2010/main">
                <a:solidFill>
                  <a:srgbClr val="FFFF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No</a:t>
            </a:r>
          </a:p>
        </xdr:txBody>
      </xdr:sp>
      <xdr:sp macro="" textlink="">
        <xdr:nvSpPr>
          <xdr:cNvPr id="6" name="Group Box 7" hidden="1">
            <a:extLst>
              <a:ext uri="{63B3BB69-23CF-44E3-9099-C40C66FF867C}">
                <a14:compatExt xmlns:a14="http://schemas.microsoft.com/office/drawing/2010/main" spid="_x0000_s8199"/>
              </a:ext>
              <a:ext uri="{FF2B5EF4-FFF2-40B4-BE49-F238E27FC236}">
                <a16:creationId xmlns:a16="http://schemas.microsoft.com/office/drawing/2014/main" id="{00000000-0008-0000-0B00-000006000000}"/>
              </a:ext>
            </a:extLst>
          </xdr:cNvPr>
          <xdr:cNvSpPr/>
        </xdr:nvSpPr>
        <xdr:spPr bwMode="auto">
          <a:xfrm>
            <a:off x="609600" y="5648302"/>
            <a:ext cx="1600199" cy="413384"/>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7432" rIns="0" bIns="0" anchor="t" upright="1"/>
          <a:lstStyle/>
          <a:p>
            <a:pPr algn="l" rtl="0">
              <a:defRPr sz="1000"/>
            </a:pPr>
            <a:r>
              <a:rPr lang="en-ZA" sz="800" b="0" i="0" u="none" strike="noStrike" baseline="0">
                <a:solidFill>
                  <a:srgbClr val="000000"/>
                </a:solidFill>
                <a:latin typeface="Segoe UI"/>
                <a:cs typeface="Segoe UI"/>
              </a:rPr>
              <a:t>Answer</a:t>
            </a:r>
          </a:p>
        </xdr:txBody>
      </xdr:sp>
    </xdr:grpSp>
    <xdr:clientData/>
  </xdr:oneCellAnchor>
  <mc:AlternateContent xmlns:mc="http://schemas.openxmlformats.org/markup-compatibility/2006">
    <mc:Choice xmlns:a14="http://schemas.microsoft.com/office/drawing/2010/main" Requires="a14">
      <xdr:twoCellAnchor editAs="absolute">
        <xdr:from>
          <xdr:col>9</xdr:col>
          <xdr:colOff>7620</xdr:colOff>
          <xdr:row>61</xdr:row>
          <xdr:rowOff>92287</xdr:rowOff>
        </xdr:from>
        <xdr:to>
          <xdr:col>10</xdr:col>
          <xdr:colOff>846</xdr:colOff>
          <xdr:row>64</xdr:row>
          <xdr:rowOff>847</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304703" y="13046287"/>
              <a:ext cx="808143" cy="596477"/>
              <a:chOff x="609602" y="5648505"/>
              <a:chExt cx="1600199" cy="413381"/>
            </a:xfrm>
          </xdr:grpSpPr>
          <xdr:sp macro="" textlink="">
            <xdr:nvSpPr>
              <xdr:cNvPr id="15416" name="Option Button 56" hidden="1">
                <a:extLst>
                  <a:ext uri="{63B3BB69-23CF-44E3-9099-C40C66FF867C}">
                    <a14:compatExt spid="_x0000_s15416"/>
                  </a:ext>
                  <a:ext uri="{FF2B5EF4-FFF2-40B4-BE49-F238E27FC236}">
                    <a16:creationId xmlns:a16="http://schemas.microsoft.com/office/drawing/2014/main" id="{00000000-0008-0000-0B00-0000383C0000}"/>
                  </a:ext>
                </a:extLst>
              </xdr:cNvPr>
              <xdr:cNvSpPr/>
            </xdr:nvSpPr>
            <xdr:spPr bwMode="auto">
              <a:xfrm>
                <a:off x="1225357" y="5727119"/>
                <a:ext cx="722712" cy="14417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7" name="Option Button 57" hidden="1">
                <a:extLst>
                  <a:ext uri="{63B3BB69-23CF-44E3-9099-C40C66FF867C}">
                    <a14:compatExt spid="_x0000_s15417"/>
                  </a:ext>
                  <a:ext uri="{FF2B5EF4-FFF2-40B4-BE49-F238E27FC236}">
                    <a16:creationId xmlns:a16="http://schemas.microsoft.com/office/drawing/2014/main" id="{00000000-0008-0000-0B00-0000393C0000}"/>
                  </a:ext>
                </a:extLst>
              </xdr:cNvPr>
              <xdr:cNvSpPr/>
            </xdr:nvSpPr>
            <xdr:spPr bwMode="auto">
              <a:xfrm>
                <a:off x="1259812" y="5895461"/>
                <a:ext cx="649704" cy="166412"/>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8" name="Group Box 58" descr="Select" hidden="1">
                <a:extLst>
                  <a:ext uri="{63B3BB69-23CF-44E3-9099-C40C66FF867C}">
                    <a14:compatExt spid="_x0000_s15418"/>
                  </a:ext>
                  <a:ext uri="{FF2B5EF4-FFF2-40B4-BE49-F238E27FC236}">
                    <a16:creationId xmlns:a16="http://schemas.microsoft.com/office/drawing/2014/main" id="{00000000-0008-0000-0B00-00003A3C0000}"/>
                  </a:ext>
                </a:extLst>
              </xdr:cNvPr>
              <xdr:cNvSpPr/>
            </xdr:nvSpPr>
            <xdr:spPr bwMode="auto">
              <a:xfrm>
                <a:off x="609602" y="5648505"/>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58</xdr:row>
          <xdr:rowOff>43175</xdr:rowOff>
        </xdr:from>
        <xdr:to>
          <xdr:col>10</xdr:col>
          <xdr:colOff>846</xdr:colOff>
          <xdr:row>60</xdr:row>
          <xdr:rowOff>242134</xdr:rowOff>
        </xdr:to>
        <xdr:grpSp>
          <xdr:nvGrpSpPr>
            <xdr:cNvPr id="8" name="Group 7">
              <a:extLst>
                <a:ext uri="{FF2B5EF4-FFF2-40B4-BE49-F238E27FC236}">
                  <a16:creationId xmlns:a16="http://schemas.microsoft.com/office/drawing/2014/main" id="{00000000-0008-0000-0B00-000008000000}"/>
                </a:ext>
              </a:extLst>
            </xdr:cNvPr>
            <xdr:cNvGrpSpPr/>
          </xdr:nvGrpSpPr>
          <xdr:grpSpPr>
            <a:xfrm>
              <a:off x="6304703" y="12330425"/>
              <a:ext cx="808143" cy="622292"/>
              <a:chOff x="609602" y="5648497"/>
              <a:chExt cx="1600199" cy="413381"/>
            </a:xfrm>
          </xdr:grpSpPr>
          <xdr:sp macro="" textlink="">
            <xdr:nvSpPr>
              <xdr:cNvPr id="15419" name="Option Button 59" hidden="1">
                <a:extLst>
                  <a:ext uri="{63B3BB69-23CF-44E3-9099-C40C66FF867C}">
                    <a14:compatExt spid="_x0000_s15419"/>
                  </a:ext>
                  <a:ext uri="{FF2B5EF4-FFF2-40B4-BE49-F238E27FC236}">
                    <a16:creationId xmlns:a16="http://schemas.microsoft.com/office/drawing/2014/main" id="{00000000-0008-0000-0B00-00003B3C0000}"/>
                  </a:ext>
                </a:extLst>
              </xdr:cNvPr>
              <xdr:cNvSpPr/>
            </xdr:nvSpPr>
            <xdr:spPr bwMode="auto">
              <a:xfrm>
                <a:off x="1208895" y="5759467"/>
                <a:ext cx="722712" cy="117916"/>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0" name="Option Button 60" hidden="1">
                <a:extLst>
                  <a:ext uri="{63B3BB69-23CF-44E3-9099-C40C66FF867C}">
                    <a14:compatExt spid="_x0000_s15420"/>
                  </a:ext>
                  <a:ext uri="{FF2B5EF4-FFF2-40B4-BE49-F238E27FC236}">
                    <a16:creationId xmlns:a16="http://schemas.microsoft.com/office/drawing/2014/main" id="{00000000-0008-0000-0B00-00003C3C0000}"/>
                  </a:ext>
                </a:extLst>
              </xdr:cNvPr>
              <xdr:cNvSpPr/>
            </xdr:nvSpPr>
            <xdr:spPr bwMode="auto">
              <a:xfrm>
                <a:off x="1226885" y="5898188"/>
                <a:ext cx="649704" cy="158141"/>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1" name="Group Box 61" descr="Select" hidden="1">
                <a:extLst>
                  <a:ext uri="{63B3BB69-23CF-44E3-9099-C40C66FF867C}">
                    <a14:compatExt spid="_x0000_s15421"/>
                  </a:ext>
                  <a:ext uri="{FF2B5EF4-FFF2-40B4-BE49-F238E27FC236}">
                    <a16:creationId xmlns:a16="http://schemas.microsoft.com/office/drawing/2014/main" id="{00000000-0008-0000-0B00-00003D3C0000}"/>
                  </a:ext>
                </a:extLst>
              </xdr:cNvPr>
              <xdr:cNvSpPr/>
            </xdr:nvSpPr>
            <xdr:spPr bwMode="auto">
              <a:xfrm>
                <a:off x="609602" y="5648497"/>
                <a:ext cx="1600199" cy="413381"/>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xdr:colOff>
          <xdr:row>64</xdr:row>
          <xdr:rowOff>60961</xdr:rowOff>
        </xdr:from>
        <xdr:to>
          <xdr:col>10</xdr:col>
          <xdr:colOff>846</xdr:colOff>
          <xdr:row>67</xdr:row>
          <xdr:rowOff>1694</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6304703" y="13702878"/>
              <a:ext cx="808143" cy="628649"/>
              <a:chOff x="609601" y="5648460"/>
              <a:chExt cx="1600202" cy="413382"/>
            </a:xfrm>
          </xdr:grpSpPr>
          <xdr:sp macro="" textlink="">
            <xdr:nvSpPr>
              <xdr:cNvPr id="15422" name="Option Button 62" hidden="1">
                <a:extLst>
                  <a:ext uri="{63B3BB69-23CF-44E3-9099-C40C66FF867C}">
                    <a14:compatExt spid="_x0000_s15422"/>
                  </a:ext>
                  <a:ext uri="{FF2B5EF4-FFF2-40B4-BE49-F238E27FC236}">
                    <a16:creationId xmlns:a16="http://schemas.microsoft.com/office/drawing/2014/main" id="{00000000-0008-0000-0B00-00003E3C0000}"/>
                  </a:ext>
                </a:extLst>
              </xdr:cNvPr>
              <xdr:cNvSpPr/>
            </xdr:nvSpPr>
            <xdr:spPr bwMode="auto">
              <a:xfrm>
                <a:off x="1258282" y="5726698"/>
                <a:ext cx="722712" cy="15110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3" name="Option Button 63" hidden="1">
                <a:extLst>
                  <a:ext uri="{63B3BB69-23CF-44E3-9099-C40C66FF867C}">
                    <a14:compatExt spid="_x0000_s15423"/>
                  </a:ext>
                  <a:ext uri="{FF2B5EF4-FFF2-40B4-BE49-F238E27FC236}">
                    <a16:creationId xmlns:a16="http://schemas.microsoft.com/office/drawing/2014/main" id="{00000000-0008-0000-0B00-00003F3C0000}"/>
                  </a:ext>
                </a:extLst>
              </xdr:cNvPr>
              <xdr:cNvSpPr/>
            </xdr:nvSpPr>
            <xdr:spPr bwMode="auto">
              <a:xfrm>
                <a:off x="1255695" y="5894286"/>
                <a:ext cx="649704" cy="161998"/>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4" name="Group Box 64" descr="Select" hidden="1">
                <a:extLst>
                  <a:ext uri="{63B3BB69-23CF-44E3-9099-C40C66FF867C}">
                    <a14:compatExt spid="_x0000_s15424"/>
                  </a:ext>
                  <a:ext uri="{FF2B5EF4-FFF2-40B4-BE49-F238E27FC236}">
                    <a16:creationId xmlns:a16="http://schemas.microsoft.com/office/drawing/2014/main" id="{00000000-0008-0000-0B00-0000403C0000}"/>
                  </a:ext>
                </a:extLst>
              </xdr:cNvPr>
              <xdr:cNvSpPr/>
            </xdr:nvSpPr>
            <xdr:spPr bwMode="auto">
              <a:xfrm>
                <a:off x="609601" y="5648460"/>
                <a:ext cx="1600202" cy="413382"/>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Select</a:t>
                </a:r>
              </a:p>
            </xdr:txBody>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7" Type="http://schemas.openxmlformats.org/officeDocument/2006/relationships/hyperlink" Target="https://www.ibat-alliance.org/" TargetMode="External"/><Relationship Id="rId2" Type="http://schemas.openxmlformats.org/officeDocument/2006/relationships/hyperlink" Target="https://www.ramsar.org/countries" TargetMode="Externa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hyperlink" Target="http://www.protectedplanet.net/" TargetMode="External"/><Relationship Id="rId6" Type="http://schemas.openxmlformats.org/officeDocument/2006/relationships/hyperlink" Target="https://assessments.iucnrle.org/" TargetMode="External"/><Relationship Id="rId11" Type="http://schemas.openxmlformats.org/officeDocument/2006/relationships/vmlDrawing" Target="../drawings/vmlDrawing6.v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hyperlink" Target="https://natura2000.eea.europa.eu/" TargetMode="Externa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drawing" Target="../drawings/drawing6.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omments" Target="../comments2.xml"/><Relationship Id="rId4" Type="http://schemas.openxmlformats.org/officeDocument/2006/relationships/hyperlink" Target="https://www.unesco.org/en/mab/list?hub=66369" TargetMode="External"/><Relationship Id="rId9" Type="http://schemas.openxmlformats.org/officeDocument/2006/relationships/printerSettings" Target="../printerSettings/printerSettings4.bin"/><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8" Type="http://schemas.openxmlformats.org/officeDocument/2006/relationships/hyperlink" Target="https://www.iucngisd.org/gisd/" TargetMode="External"/><Relationship Id="rId3" Type="http://schemas.openxmlformats.org/officeDocument/2006/relationships/hyperlink" Target="https://whc.unesco.org/en/list/" TargetMode="Externa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7" Type="http://schemas.openxmlformats.org/officeDocument/2006/relationships/ctrlProp" Target="../ctrlProps/ctrlProp89.xml"/><Relationship Id="rId2" Type="http://schemas.openxmlformats.org/officeDocument/2006/relationships/vmlDrawing" Target="../drawings/vmlDrawing7.vml"/><Relationship Id="rId16" Type="http://schemas.openxmlformats.org/officeDocument/2006/relationships/ctrlProp" Target="../ctrlProps/ctrlProp98.xml"/><Relationship Id="rId29" Type="http://schemas.openxmlformats.org/officeDocument/2006/relationships/ctrlProp" Target="../ctrlProps/ctrlProp111.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5" Type="http://schemas.openxmlformats.org/officeDocument/2006/relationships/ctrlProp" Target="../ctrlProps/ctrlProp87.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ctrlProp" Target="../ctrlProps/ctrlProp85.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1" Type="http://schemas.openxmlformats.org/officeDocument/2006/relationships/drawing" Target="../drawings/drawing7.xml"/><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10" Type="http://schemas.openxmlformats.org/officeDocument/2006/relationships/ctrlProp" Target="../ctrlProps/ctrlProp92.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drawing" Target="../drawings/drawing8.x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printerSettings" Target="../printerSettings/printerSettings5.bin"/><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1" Type="http://schemas.openxmlformats.org/officeDocument/2006/relationships/hyperlink" Target="https://internationalpropertyrightsindex.org/countries" TargetMode="External"/><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vmlDrawing" Target="../drawings/vmlDrawing8.v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s>
</file>

<file path=xl/worksheets/_rels/sheet2.xml.rels><?xml version="1.0" encoding="UTF-8" standalone="yes"?>
<Relationships xmlns="http://schemas.openxmlformats.org/package/2006/relationships"><Relationship Id="rId3" Type="http://schemas.openxmlformats.org/officeDocument/2006/relationships/hyperlink" Target="https://rsb.org/certification/" TargetMode="External"/><Relationship Id="rId7" Type="http://schemas.openxmlformats.org/officeDocument/2006/relationships/drawing" Target="../drawings/drawing1.xml"/><Relationship Id="rId2" Type="http://schemas.openxmlformats.org/officeDocument/2006/relationships/hyperlink" Target="https://rsb.org/" TargetMode="External"/><Relationship Id="rId1" Type="http://schemas.openxmlformats.org/officeDocument/2006/relationships/hyperlink" Target="https://rsb.org/community-membership/community-hub/" TargetMode="External"/><Relationship Id="rId6" Type="http://schemas.openxmlformats.org/officeDocument/2006/relationships/hyperlink" Target="https://rsb.org/about-rsb/who-we-are/" TargetMode="External"/><Relationship Id="rId5" Type="http://schemas.openxmlformats.org/officeDocument/2006/relationships/hyperlink" Target="https://rsb.org/membership/" TargetMode="External"/><Relationship Id="rId4" Type="http://schemas.openxmlformats.org/officeDocument/2006/relationships/hyperlink" Target="https://rsb.org/librar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sb.org/" TargetMode="External"/><Relationship Id="rId2" Type="http://schemas.openxmlformats.org/officeDocument/2006/relationships/hyperlink" Target="https://rsb.org/" TargetMode="External"/><Relationship Id="rId1" Type="http://schemas.openxmlformats.org/officeDocument/2006/relationships/hyperlink" Target="https://rsb.org/wp-content/uploads/2024/06/RSB-GUI-01-002-01-RSB-Impact_Assesment_3.0.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s://rsb.org/wp-content/uploads/2020/06/RSB-GUI-005-01-SIA-Guidelines_3.0-final.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rsb.org/wp-content/uploads/2020/06/RSB-GUI-005-01-SIA-Guidelines_3.0-final.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hyperlink" Target="https://www.worldbank.org/en/publication/worldwide-governance-indicators/interactive-data-access"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33.xml"/><Relationship Id="rId2" Type="http://schemas.openxmlformats.org/officeDocument/2006/relationships/hyperlink" Target="https://rsb.org/wp-content/uploads/2020/06/RSB-GUI-01-005-02-Rural-and-Social-Development-Guidelines-v3.0.pdf" TargetMode="External"/><Relationship Id="rId1" Type="http://schemas.openxmlformats.org/officeDocument/2006/relationships/hyperlink" Target="https://hdr.undp.org/data-center/country-insights" TargetMode="External"/><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printerSettings" Target="../printerSettings/printerSettings3.bin"/><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hyperlink" Target="https://rsb.org/wp-content/uploads/2020/06/RSB-GUI-01-006-01-RSB-Food-Security-Guidelines_final.pdf" TargetMode="Externa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hyperlink" Target="https://www.globalhungerindex.org/ranking.html" TargetMode="External"/><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vmlDrawing" Target="../drawings/vmlDrawing5.v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drawing" Target="../drawings/drawing5.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B2:E16"/>
  <sheetViews>
    <sheetView showGridLines="0" workbookViewId="0">
      <pane ySplit="2" topLeftCell="A3" activePane="bottomLeft" state="frozen"/>
      <selection activeCell="B33" sqref="B33"/>
      <selection pane="bottomLeft" activeCell="E14" sqref="E14"/>
    </sheetView>
  </sheetViews>
  <sheetFormatPr defaultColWidth="8.85546875" defaultRowHeight="14.25"/>
  <cols>
    <col min="1" max="1" width="3.140625" style="12" customWidth="1"/>
    <col min="2" max="2" width="8.5703125" style="111" bestFit="1" customWidth="1"/>
    <col min="3" max="4" width="17.5703125" style="108" customWidth="1"/>
    <col min="5" max="5" width="111.42578125" style="12" customWidth="1"/>
    <col min="6" max="16384" width="8.85546875" style="12"/>
  </cols>
  <sheetData>
    <row r="2" spans="2:5" s="1" customFormat="1" ht="15">
      <c r="B2" s="109" t="s">
        <v>41</v>
      </c>
      <c r="C2" s="106" t="s">
        <v>42</v>
      </c>
      <c r="D2" s="106" t="s">
        <v>157</v>
      </c>
      <c r="E2" s="104" t="s">
        <v>43</v>
      </c>
    </row>
    <row r="3" spans="2:5">
      <c r="B3" s="110" t="s">
        <v>44</v>
      </c>
      <c r="C3" s="107">
        <v>44020</v>
      </c>
      <c r="D3" s="107"/>
      <c r="E3" s="2" t="s">
        <v>45</v>
      </c>
    </row>
    <row r="4" spans="2:5">
      <c r="B4" s="110" t="s">
        <v>47</v>
      </c>
      <c r="C4" s="107">
        <v>44024</v>
      </c>
      <c r="D4" s="107"/>
      <c r="E4" s="2" t="s">
        <v>46</v>
      </c>
    </row>
    <row r="5" spans="2:5">
      <c r="B5" s="110"/>
      <c r="C5" s="107"/>
      <c r="D5" s="107"/>
      <c r="E5" s="2" t="s">
        <v>48</v>
      </c>
    </row>
    <row r="6" spans="2:5">
      <c r="B6" s="110"/>
      <c r="C6" s="107"/>
      <c r="D6" s="107"/>
      <c r="E6" s="2" t="s">
        <v>49</v>
      </c>
    </row>
    <row r="7" spans="2:5">
      <c r="B7" s="110"/>
      <c r="C7" s="107"/>
      <c r="D7" s="107"/>
      <c r="E7" s="2" t="s">
        <v>50</v>
      </c>
    </row>
    <row r="8" spans="2:5">
      <c r="B8" s="110" t="s">
        <v>52</v>
      </c>
      <c r="C8" s="107">
        <v>44038</v>
      </c>
      <c r="D8" s="107"/>
      <c r="E8" s="2" t="s">
        <v>51</v>
      </c>
    </row>
    <row r="9" spans="2:5" ht="28.5">
      <c r="B9" s="110">
        <v>3.1</v>
      </c>
      <c r="C9" s="107">
        <v>44964</v>
      </c>
      <c r="D9" s="107"/>
      <c r="E9" s="105" t="s">
        <v>53</v>
      </c>
    </row>
    <row r="10" spans="2:5">
      <c r="B10" s="110"/>
      <c r="C10" s="107">
        <v>44964</v>
      </c>
      <c r="D10" s="107"/>
      <c r="E10" s="2" t="s">
        <v>54</v>
      </c>
    </row>
    <row r="11" spans="2:5">
      <c r="B11" s="112" t="s">
        <v>158</v>
      </c>
      <c r="C11" s="107" t="s">
        <v>159</v>
      </c>
      <c r="D11" s="107" t="s">
        <v>160</v>
      </c>
      <c r="E11" s="2" t="s">
        <v>161</v>
      </c>
    </row>
    <row r="12" spans="2:5">
      <c r="B12" s="110"/>
      <c r="C12" s="107"/>
      <c r="D12" s="107"/>
      <c r="E12" s="2" t="s">
        <v>401</v>
      </c>
    </row>
    <row r="13" spans="2:5">
      <c r="B13" s="112" t="s">
        <v>409</v>
      </c>
      <c r="C13" s="107" t="s">
        <v>406</v>
      </c>
      <c r="D13" s="107" t="s">
        <v>160</v>
      </c>
      <c r="E13" s="2" t="s">
        <v>410</v>
      </c>
    </row>
    <row r="14" spans="2:5">
      <c r="B14" s="110"/>
      <c r="C14" s="107"/>
      <c r="D14" s="107"/>
      <c r="E14" s="2"/>
    </row>
    <row r="15" spans="2:5">
      <c r="B15" s="110"/>
      <c r="C15" s="107"/>
      <c r="D15" s="107"/>
      <c r="E15" s="2"/>
    </row>
    <row r="16" spans="2:5">
      <c r="B16" s="110"/>
      <c r="C16" s="107"/>
      <c r="D16" s="107"/>
      <c r="E16" s="2"/>
    </row>
  </sheetData>
  <sheetProtection algorithmName="SHA-512" hashValue="a4UAzNwuGtLGrZJnDEy3ioD2CRgkSvqSF81rSXBLZAkRC/3OoJEQp4j2JW+1bYPChAjNNojcaYhBUbJ0CcpnJw==" saltValue="ryi7k4a0Kx9glZmcA1nlSw==" spinCount="100000" sheet="1" objects="1" scenarios="1"/>
  <phoneticPr fontId="1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14560"/>
  </sheetPr>
  <dimension ref="A1:BK227"/>
  <sheetViews>
    <sheetView showGridLines="0" tabSelected="1" zoomScaleNormal="100" workbookViewId="0">
      <pane ySplit="4" topLeftCell="A33" activePane="bottomLeft" state="frozen"/>
      <selection pane="bottomLeft" activeCell="O46" sqref="O46:R47"/>
    </sheetView>
  </sheetViews>
  <sheetFormatPr defaultColWidth="8.85546875" defaultRowHeight="15"/>
  <cols>
    <col min="1" max="1" width="1.140625" style="95" customWidth="1"/>
    <col min="2" max="2" width="2" style="20" customWidth="1"/>
    <col min="3" max="3" width="4.85546875" style="20" customWidth="1"/>
    <col min="4" max="4" width="15.5703125" style="20" customWidth="1"/>
    <col min="5" max="5" width="11.85546875" style="20" bestFit="1" customWidth="1"/>
    <col min="6" max="6" width="10.85546875" style="20" customWidth="1"/>
    <col min="7" max="7" width="11" style="21" customWidth="1"/>
    <col min="8" max="8" width="12.7109375" style="21" customWidth="1"/>
    <col min="9" max="9" width="10.85546875" style="20" customWidth="1"/>
    <col min="10" max="10" width="13.7109375" style="20" customWidth="1"/>
    <col min="11" max="11" width="12.28515625" style="20" customWidth="1"/>
    <col min="12" max="13" width="8.85546875" style="20"/>
    <col min="14" max="14" width="55" style="20" customWidth="1"/>
    <col min="15" max="15" width="8.85546875" style="20"/>
    <col min="16" max="16" width="23.42578125" style="20" customWidth="1"/>
    <col min="17" max="17" width="12.28515625" style="20" customWidth="1"/>
    <col min="18" max="18" width="3" style="20" customWidth="1"/>
    <col min="19" max="19" width="1" style="20" customWidth="1"/>
    <col min="20" max="20" width="3.5703125" style="221" customWidth="1"/>
    <col min="21" max="21" width="3.5703125" style="20" hidden="1" customWidth="1"/>
    <col min="22" max="22" width="3.5703125" style="290" hidden="1" customWidth="1"/>
    <col min="23" max="23" width="3.5703125" style="20" hidden="1" customWidth="1"/>
    <col min="24" max="62" width="8.85546875" style="221"/>
    <col min="63" max="16384" width="8.85546875" style="20"/>
  </cols>
  <sheetData>
    <row r="1" spans="1:63" s="13" customFormat="1" ht="14.25">
      <c r="A1" s="102"/>
      <c r="B1" s="631" t="s">
        <v>55</v>
      </c>
      <c r="C1" s="632"/>
      <c r="D1" s="474" t="s">
        <v>56</v>
      </c>
      <c r="E1" s="474" t="s">
        <v>131</v>
      </c>
      <c r="F1" s="474" t="s">
        <v>132</v>
      </c>
      <c r="G1" s="474" t="s">
        <v>133</v>
      </c>
      <c r="H1" s="474" t="s">
        <v>134</v>
      </c>
      <c r="I1" s="474" t="s">
        <v>135</v>
      </c>
      <c r="J1" s="455" t="s">
        <v>136</v>
      </c>
      <c r="K1" s="474" t="s">
        <v>137</v>
      </c>
      <c r="L1" s="477" t="s">
        <v>138</v>
      </c>
      <c r="M1" s="477"/>
      <c r="N1" s="56"/>
      <c r="O1" s="56"/>
      <c r="P1" s="56"/>
      <c r="Q1" s="56"/>
      <c r="R1" s="56"/>
      <c r="S1" s="57"/>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row>
    <row r="2" spans="1:63" s="13" customFormat="1" thickBot="1">
      <c r="A2" s="102"/>
      <c r="B2" s="633"/>
      <c r="C2" s="634"/>
      <c r="D2" s="386"/>
      <c r="E2" s="386"/>
      <c r="F2" s="386"/>
      <c r="G2" s="385"/>
      <c r="H2" s="386"/>
      <c r="I2" s="386"/>
      <c r="J2" s="392"/>
      <c r="K2" s="385"/>
      <c r="L2" s="478"/>
      <c r="M2" s="478"/>
      <c r="N2" s="59"/>
      <c r="O2" s="59"/>
      <c r="P2" s="59"/>
      <c r="Q2" s="59"/>
      <c r="R2" s="59"/>
      <c r="S2" s="60"/>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row>
    <row r="3" spans="1:63" s="44" customFormat="1">
      <c r="A3" s="97"/>
      <c r="B3" s="99"/>
      <c r="C3" s="100"/>
      <c r="D3" s="100"/>
      <c r="E3" s="100"/>
      <c r="F3" s="100"/>
      <c r="G3" s="100"/>
      <c r="H3" s="100"/>
      <c r="I3" s="100"/>
      <c r="J3" s="100"/>
      <c r="K3" s="100"/>
      <c r="L3" s="100"/>
      <c r="M3" s="100"/>
      <c r="N3" s="100"/>
      <c r="O3" s="100"/>
      <c r="P3" s="100"/>
      <c r="Q3" s="100"/>
      <c r="R3" s="100"/>
      <c r="S3" s="101"/>
      <c r="T3" s="58"/>
      <c r="U3" s="155"/>
      <c r="V3" s="265"/>
      <c r="W3" s="154"/>
    </row>
    <row r="4" spans="1:63" s="44" customFormat="1" ht="26.25">
      <c r="A4" s="94"/>
      <c r="B4" s="61"/>
      <c r="C4" s="521" t="s">
        <v>155</v>
      </c>
      <c r="D4" s="521"/>
      <c r="E4" s="521"/>
      <c r="F4" s="521"/>
      <c r="G4" s="521"/>
      <c r="H4" s="521"/>
      <c r="I4" s="521"/>
      <c r="J4" s="521"/>
      <c r="K4" s="521"/>
      <c r="L4" s="521"/>
      <c r="M4" s="521"/>
      <c r="N4" s="521"/>
      <c r="O4" s="521"/>
      <c r="P4" s="521"/>
      <c r="Q4" s="521"/>
      <c r="R4" s="521"/>
      <c r="S4" s="164"/>
      <c r="T4" s="176"/>
      <c r="U4" s="192"/>
      <c r="V4" s="266"/>
      <c r="W4" s="62"/>
    </row>
    <row r="5" spans="1:63" s="15" customFormat="1">
      <c r="A5" s="94"/>
      <c r="B5" s="125"/>
      <c r="C5" s="475" t="s">
        <v>315</v>
      </c>
      <c r="D5" s="475"/>
      <c r="E5" s="475"/>
      <c r="F5" s="475"/>
      <c r="G5" s="475"/>
      <c r="H5" s="475"/>
      <c r="I5" s="475"/>
      <c r="J5" s="475"/>
      <c r="K5" s="475"/>
      <c r="L5" s="475"/>
      <c r="M5" s="475"/>
      <c r="N5" s="475"/>
      <c r="O5" s="475"/>
      <c r="P5" s="475"/>
      <c r="Q5" s="475"/>
      <c r="R5" s="475"/>
      <c r="S5" s="123"/>
      <c r="T5" s="178"/>
      <c r="U5" s="135"/>
      <c r="V5" s="289"/>
      <c r="W5" s="123"/>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row>
    <row r="6" spans="1:63" s="224" customFormat="1">
      <c r="A6" s="223"/>
      <c r="B6" s="231" t="s">
        <v>5</v>
      </c>
      <c r="G6" s="227"/>
      <c r="H6" s="227"/>
      <c r="S6" s="232"/>
      <c r="T6" s="225"/>
      <c r="U6" s="231"/>
      <c r="V6" s="290"/>
      <c r="W6" s="232"/>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row>
    <row r="7" spans="1:63" s="224" customFormat="1" ht="21" customHeight="1">
      <c r="A7" s="223"/>
      <c r="B7" s="113"/>
      <c r="C7" s="445" t="s">
        <v>215</v>
      </c>
      <c r="D7" s="445"/>
      <c r="E7" s="445"/>
      <c r="F7" s="445"/>
      <c r="G7" s="445"/>
      <c r="H7" s="445"/>
      <c r="I7" s="445"/>
      <c r="J7" s="445"/>
      <c r="K7" s="445"/>
      <c r="L7" s="445"/>
      <c r="M7" s="445"/>
      <c r="N7" s="445"/>
      <c r="O7" s="445"/>
      <c r="P7" s="445"/>
      <c r="Q7" s="445"/>
      <c r="R7" s="445"/>
      <c r="S7" s="114"/>
      <c r="T7" s="225"/>
      <c r="U7" s="231"/>
      <c r="V7" s="290"/>
      <c r="W7" s="232"/>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row>
    <row r="8" spans="1:63" s="224" customFormat="1" ht="10.15" customHeight="1">
      <c r="A8" s="223"/>
      <c r="B8" s="231"/>
      <c r="G8" s="227"/>
      <c r="H8" s="227"/>
      <c r="S8" s="232"/>
      <c r="T8" s="225"/>
      <c r="U8" s="231"/>
      <c r="V8" s="290"/>
      <c r="W8" s="232"/>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row>
    <row r="9" spans="1:63" s="224" customFormat="1" ht="13.9" customHeight="1">
      <c r="A9" s="223"/>
      <c r="B9" s="231"/>
      <c r="C9" s="616" t="s">
        <v>361</v>
      </c>
      <c r="D9" s="617"/>
      <c r="E9" s="617"/>
      <c r="F9" s="617"/>
      <c r="G9" s="617"/>
      <c r="H9" s="617"/>
      <c r="I9" s="617"/>
      <c r="J9" s="617"/>
      <c r="K9" s="617"/>
      <c r="L9" s="617"/>
      <c r="M9" s="617"/>
      <c r="N9" s="617"/>
      <c r="O9" s="617"/>
      <c r="P9" s="617"/>
      <c r="Q9" s="617"/>
      <c r="R9" s="618"/>
      <c r="S9" s="232"/>
      <c r="T9" s="225"/>
      <c r="U9" s="231"/>
      <c r="V9" s="290"/>
      <c r="W9" s="232"/>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row>
    <row r="10" spans="1:63" s="224" customFormat="1">
      <c r="A10" s="223"/>
      <c r="B10" s="233"/>
      <c r="C10" s="610"/>
      <c r="D10" s="611"/>
      <c r="E10" s="611"/>
      <c r="F10" s="611"/>
      <c r="G10" s="611"/>
      <c r="H10" s="611"/>
      <c r="I10" s="611"/>
      <c r="J10" s="611"/>
      <c r="K10" s="611"/>
      <c r="L10" s="611"/>
      <c r="M10" s="611"/>
      <c r="N10" s="611"/>
      <c r="O10" s="611"/>
      <c r="P10" s="611"/>
      <c r="Q10" s="611"/>
      <c r="R10" s="612"/>
      <c r="S10" s="232"/>
      <c r="T10" s="225"/>
      <c r="U10" s="231"/>
      <c r="V10" s="290"/>
      <c r="W10" s="232"/>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row>
    <row r="11" spans="1:63" s="224" customFormat="1" ht="7.15" customHeight="1">
      <c r="A11" s="223"/>
      <c r="B11" s="231"/>
      <c r="C11" s="226"/>
      <c r="G11" s="227"/>
      <c r="H11" s="227"/>
      <c r="R11" s="228"/>
      <c r="S11" s="232"/>
      <c r="T11" s="225"/>
      <c r="U11" s="231"/>
      <c r="V11" s="290"/>
      <c r="W11" s="232"/>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row>
    <row r="12" spans="1:63" s="224" customFormat="1" ht="13.9" customHeight="1">
      <c r="A12" s="223"/>
      <c r="B12" s="231"/>
      <c r="C12" s="580" t="s">
        <v>360</v>
      </c>
      <c r="D12" s="581"/>
      <c r="E12" s="581"/>
      <c r="F12" s="581"/>
      <c r="G12" s="581"/>
      <c r="H12" s="581"/>
      <c r="I12" s="581"/>
      <c r="J12" s="581"/>
      <c r="K12" s="581"/>
      <c r="L12" s="581"/>
      <c r="M12" s="581"/>
      <c r="N12" s="581"/>
      <c r="O12" s="581"/>
      <c r="P12" s="581"/>
      <c r="Q12" s="581"/>
      <c r="R12" s="582"/>
      <c r="S12" s="232"/>
      <c r="T12" s="225"/>
      <c r="U12" s="231"/>
      <c r="V12" s="290"/>
      <c r="W12" s="232"/>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row>
    <row r="13" spans="1:63" s="224" customFormat="1" ht="6.6" customHeight="1">
      <c r="A13" s="223"/>
      <c r="B13" s="231"/>
      <c r="C13" s="229"/>
      <c r="D13" s="196"/>
      <c r="E13" s="196"/>
      <c r="F13" s="196"/>
      <c r="G13" s="196"/>
      <c r="H13" s="196"/>
      <c r="I13" s="196"/>
      <c r="J13" s="196"/>
      <c r="K13" s="196"/>
      <c r="L13" s="196"/>
      <c r="M13" s="196"/>
      <c r="N13" s="196"/>
      <c r="O13" s="196"/>
      <c r="P13" s="196"/>
      <c r="Q13" s="196"/>
      <c r="R13" s="230"/>
      <c r="S13" s="232"/>
      <c r="T13" s="225"/>
      <c r="U13" s="231"/>
      <c r="V13" s="290"/>
      <c r="W13" s="232"/>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row>
    <row r="14" spans="1:63" s="224" customFormat="1">
      <c r="A14" s="223"/>
      <c r="B14" s="231"/>
      <c r="C14" s="619" t="s">
        <v>9</v>
      </c>
      <c r="D14" s="620"/>
      <c r="E14" s="620"/>
      <c r="F14" s="620"/>
      <c r="G14" s="620"/>
      <c r="H14" s="620"/>
      <c r="I14" s="620"/>
      <c r="J14" s="620"/>
      <c r="K14" s="620"/>
      <c r="L14" s="620"/>
      <c r="M14" s="620"/>
      <c r="N14" s="620"/>
      <c r="O14" s="620"/>
      <c r="P14" s="620"/>
      <c r="Q14" s="620"/>
      <c r="R14" s="621"/>
      <c r="S14" s="232"/>
      <c r="T14" s="225"/>
      <c r="U14" s="231"/>
      <c r="V14" s="290"/>
      <c r="W14" s="232"/>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row>
    <row r="15" spans="1:63" s="224" customFormat="1">
      <c r="A15" s="223"/>
      <c r="B15" s="231"/>
      <c r="C15" s="622" t="s">
        <v>362</v>
      </c>
      <c r="D15" s="623"/>
      <c r="E15" s="623"/>
      <c r="F15" s="623"/>
      <c r="G15" s="623"/>
      <c r="H15" s="623"/>
      <c r="I15" s="623"/>
      <c r="J15" s="623"/>
      <c r="K15" s="623"/>
      <c r="L15" s="623"/>
      <c r="M15" s="623"/>
      <c r="N15" s="623"/>
      <c r="O15" s="623"/>
      <c r="P15" s="623"/>
      <c r="Q15" s="623"/>
      <c r="R15" s="624"/>
      <c r="S15" s="232"/>
      <c r="T15" s="225"/>
      <c r="U15" s="231"/>
      <c r="V15" s="290"/>
      <c r="W15" s="232"/>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row>
    <row r="16" spans="1:63" s="224" customFormat="1">
      <c r="A16" s="223"/>
      <c r="B16" s="231"/>
      <c r="C16" s="622" t="s">
        <v>363</v>
      </c>
      <c r="D16" s="623"/>
      <c r="E16" s="623"/>
      <c r="F16" s="623"/>
      <c r="G16" s="623"/>
      <c r="H16" s="623"/>
      <c r="I16" s="623"/>
      <c r="J16" s="623"/>
      <c r="K16" s="623"/>
      <c r="L16" s="623"/>
      <c r="M16" s="623"/>
      <c r="N16" s="623"/>
      <c r="O16" s="623"/>
      <c r="P16" s="623"/>
      <c r="Q16" s="623"/>
      <c r="R16" s="624"/>
      <c r="S16" s="232"/>
      <c r="T16" s="225"/>
      <c r="U16" s="231"/>
      <c r="V16" s="290"/>
      <c r="W16" s="232"/>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row>
    <row r="17" spans="1:63" s="224" customFormat="1">
      <c r="A17" s="223"/>
      <c r="B17" s="231"/>
      <c r="C17" s="625" t="s">
        <v>405</v>
      </c>
      <c r="D17" s="626"/>
      <c r="E17" s="626"/>
      <c r="F17" s="626"/>
      <c r="G17" s="626"/>
      <c r="H17" s="626"/>
      <c r="I17" s="626"/>
      <c r="J17" s="626"/>
      <c r="K17" s="626"/>
      <c r="L17" s="626"/>
      <c r="M17" s="626"/>
      <c r="N17" s="626"/>
      <c r="O17" s="626"/>
      <c r="P17" s="626"/>
      <c r="Q17" s="626"/>
      <c r="R17" s="627"/>
      <c r="S17" s="232"/>
      <c r="T17" s="225"/>
      <c r="U17" s="231"/>
      <c r="V17" s="290"/>
      <c r="W17" s="232"/>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row>
    <row r="18" spans="1:63" s="224" customFormat="1">
      <c r="A18" s="223"/>
      <c r="B18" s="231"/>
      <c r="C18" s="628"/>
      <c r="D18" s="629"/>
      <c r="E18" s="629"/>
      <c r="F18" s="629"/>
      <c r="G18" s="629"/>
      <c r="H18" s="629"/>
      <c r="I18" s="629"/>
      <c r="J18" s="629"/>
      <c r="K18" s="629"/>
      <c r="L18" s="629"/>
      <c r="M18" s="629"/>
      <c r="N18" s="629"/>
      <c r="O18" s="629"/>
      <c r="P18" s="629"/>
      <c r="Q18" s="629"/>
      <c r="R18" s="630"/>
      <c r="S18" s="232"/>
      <c r="T18" s="225"/>
      <c r="U18" s="231"/>
      <c r="V18" s="290"/>
      <c r="W18" s="232"/>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row>
    <row r="19" spans="1:63" s="224" customFormat="1">
      <c r="A19" s="223"/>
      <c r="B19" s="231"/>
      <c r="G19" s="227"/>
      <c r="H19" s="227"/>
      <c r="S19" s="232"/>
      <c r="T19" s="225"/>
      <c r="U19" s="231"/>
      <c r="V19" s="290"/>
      <c r="W19" s="232"/>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row>
    <row r="20" spans="1:63" s="224" customFormat="1">
      <c r="A20" s="223"/>
      <c r="B20" s="231"/>
      <c r="G20" s="227"/>
      <c r="H20" s="227"/>
      <c r="S20" s="232"/>
      <c r="T20" s="225"/>
      <c r="U20" s="231"/>
      <c r="V20" s="290"/>
      <c r="W20" s="232"/>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row>
    <row r="21" spans="1:63" ht="20.45" customHeight="1">
      <c r="B21" s="113"/>
      <c r="C21" s="445" t="s">
        <v>214</v>
      </c>
      <c r="D21" s="445"/>
      <c r="E21" s="445"/>
      <c r="F21" s="445"/>
      <c r="G21" s="445"/>
      <c r="H21" s="445"/>
      <c r="I21" s="445"/>
      <c r="J21" s="445"/>
      <c r="K21" s="445"/>
      <c r="L21" s="445"/>
      <c r="M21" s="445"/>
      <c r="N21" s="445"/>
      <c r="O21" s="445"/>
      <c r="P21" s="445"/>
      <c r="Q21" s="445"/>
      <c r="R21" s="445"/>
      <c r="S21" s="114"/>
      <c r="U21" s="231"/>
      <c r="W21" s="232"/>
    </row>
    <row r="22" spans="1:63" ht="14.45" customHeight="1">
      <c r="B22" s="128"/>
      <c r="C22" s="475" t="s">
        <v>316</v>
      </c>
      <c r="D22" s="475"/>
      <c r="E22" s="475"/>
      <c r="F22" s="475"/>
      <c r="G22" s="475"/>
      <c r="H22" s="475"/>
      <c r="I22" s="475"/>
      <c r="J22" s="475"/>
      <c r="K22" s="475"/>
      <c r="L22" s="475"/>
      <c r="M22" s="475"/>
      <c r="N22" s="475"/>
      <c r="O22" s="475"/>
      <c r="P22" s="475"/>
      <c r="Q22" s="475"/>
      <c r="R22" s="475"/>
      <c r="S22" s="124"/>
      <c r="U22" s="234"/>
      <c r="W22" s="235"/>
    </row>
    <row r="23" spans="1:63" s="308" customFormat="1">
      <c r="A23" s="303"/>
      <c r="B23" s="304"/>
      <c r="C23" s="641" t="s">
        <v>381</v>
      </c>
      <c r="D23" s="641"/>
      <c r="E23" s="641"/>
      <c r="F23" s="641"/>
      <c r="G23" s="641"/>
      <c r="H23" s="641"/>
      <c r="I23" s="641"/>
      <c r="J23" s="641"/>
      <c r="K23" s="641"/>
      <c r="L23" s="641"/>
      <c r="M23" s="641"/>
      <c r="N23" s="641"/>
      <c r="O23" s="641"/>
      <c r="P23" s="641"/>
      <c r="Q23" s="641"/>
      <c r="R23" s="641"/>
      <c r="S23" s="305"/>
      <c r="T23" s="306"/>
      <c r="U23" s="307"/>
      <c r="W23" s="309"/>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row>
    <row r="24" spans="1:63">
      <c r="B24" s="234"/>
      <c r="C24" s="25"/>
      <c r="D24" s="25"/>
      <c r="E24" s="25"/>
      <c r="F24" s="25"/>
      <c r="G24" s="29"/>
      <c r="H24" s="29"/>
      <c r="S24" s="235"/>
      <c r="U24" s="234"/>
      <c r="W24" s="235"/>
    </row>
    <row r="25" spans="1:63">
      <c r="B25" s="234"/>
      <c r="C25" s="153" t="s">
        <v>162</v>
      </c>
      <c r="D25" s="483" t="s">
        <v>207</v>
      </c>
      <c r="E25" s="484"/>
      <c r="F25" s="484"/>
      <c r="G25" s="484"/>
      <c r="H25" s="485"/>
      <c r="I25" s="483" t="s">
        <v>179</v>
      </c>
      <c r="J25" s="485"/>
      <c r="K25" s="503" t="s">
        <v>216</v>
      </c>
      <c r="L25" s="504"/>
      <c r="M25" s="504"/>
      <c r="N25" s="505"/>
      <c r="O25" s="503" t="s">
        <v>122</v>
      </c>
      <c r="P25" s="504"/>
      <c r="Q25" s="504"/>
      <c r="R25" s="505"/>
      <c r="S25" s="235"/>
      <c r="U25" s="234"/>
      <c r="W25" s="235"/>
    </row>
    <row r="26" spans="1:63" ht="14.45" customHeight="1">
      <c r="B26" s="234"/>
      <c r="C26" s="463" t="s">
        <v>71</v>
      </c>
      <c r="D26" s="509" t="s">
        <v>219</v>
      </c>
      <c r="E26" s="510"/>
      <c r="F26" s="510"/>
      <c r="G26" s="510"/>
      <c r="H26" s="511"/>
      <c r="I26" s="501"/>
      <c r="J26" s="502"/>
      <c r="K26" s="506"/>
      <c r="L26" s="507"/>
      <c r="M26" s="507"/>
      <c r="N26" s="508"/>
      <c r="O26" s="506"/>
      <c r="P26" s="507"/>
      <c r="Q26" s="507"/>
      <c r="R26" s="508"/>
      <c r="S26" s="235"/>
      <c r="U26" s="234"/>
      <c r="W26" s="235"/>
    </row>
    <row r="27" spans="1:63" ht="25.15" customHeight="1">
      <c r="B27" s="234"/>
      <c r="C27" s="464"/>
      <c r="D27" s="512"/>
      <c r="E27" s="513"/>
      <c r="F27" s="513"/>
      <c r="G27" s="513"/>
      <c r="H27" s="514"/>
      <c r="I27" s="638"/>
      <c r="J27" s="635" t="s">
        <v>181</v>
      </c>
      <c r="K27" s="662" t="s">
        <v>281</v>
      </c>
      <c r="L27" s="663"/>
      <c r="M27" s="663"/>
      <c r="N27" s="664"/>
      <c r="O27" s="642" t="str">
        <f>IF(V27=1, "No certification is possible. For operators not entering the EU RED market, the operation site can still be used (but not converted) for the legally authorised operations as part of the conservation management for the protected area.", "Please continue with Question 1.2 below. ")</f>
        <v xml:space="preserve">Please continue with Question 1.2 below. </v>
      </c>
      <c r="P27" s="643"/>
      <c r="Q27" s="643"/>
      <c r="R27" s="644"/>
      <c r="S27" s="235"/>
      <c r="U27" s="241"/>
      <c r="V27" s="311">
        <v>2</v>
      </c>
      <c r="W27" s="264"/>
    </row>
    <row r="28" spans="1:63">
      <c r="B28" s="234"/>
      <c r="C28" s="464"/>
      <c r="D28" s="512"/>
      <c r="E28" s="513"/>
      <c r="F28" s="513"/>
      <c r="G28" s="513"/>
      <c r="H28" s="514"/>
      <c r="I28" s="639"/>
      <c r="J28" s="636"/>
      <c r="K28" s="657" t="s">
        <v>376</v>
      </c>
      <c r="L28" s="660"/>
      <c r="M28" s="660"/>
      <c r="N28" s="661"/>
      <c r="O28" s="645"/>
      <c r="P28" s="646"/>
      <c r="Q28" s="646"/>
      <c r="R28" s="647"/>
      <c r="S28" s="235"/>
      <c r="U28" s="241"/>
      <c r="V28" s="291"/>
      <c r="W28" s="264"/>
    </row>
    <row r="29" spans="1:63" ht="24" customHeight="1">
      <c r="B29" s="234"/>
      <c r="C29" s="464"/>
      <c r="D29" s="512"/>
      <c r="E29" s="513"/>
      <c r="F29" s="513"/>
      <c r="G29" s="513"/>
      <c r="H29" s="514"/>
      <c r="I29" s="639"/>
      <c r="J29" s="636"/>
      <c r="K29" s="657" t="s">
        <v>377</v>
      </c>
      <c r="L29" s="658"/>
      <c r="M29" s="658"/>
      <c r="N29" s="659"/>
      <c r="O29" s="645"/>
      <c r="P29" s="646"/>
      <c r="Q29" s="646"/>
      <c r="R29" s="647"/>
      <c r="S29" s="235"/>
      <c r="U29" s="241"/>
      <c r="V29" s="291"/>
      <c r="W29" s="264"/>
    </row>
    <row r="30" spans="1:63" ht="22.15" customHeight="1">
      <c r="B30" s="234"/>
      <c r="C30" s="464"/>
      <c r="D30" s="512"/>
      <c r="E30" s="513"/>
      <c r="F30" s="513"/>
      <c r="G30" s="513"/>
      <c r="H30" s="514"/>
      <c r="I30" s="640"/>
      <c r="J30" s="637"/>
      <c r="K30" s="657" t="s">
        <v>378</v>
      </c>
      <c r="L30" s="658"/>
      <c r="M30" s="658"/>
      <c r="N30" s="659"/>
      <c r="O30" s="645"/>
      <c r="P30" s="646"/>
      <c r="Q30" s="646"/>
      <c r="R30" s="647"/>
      <c r="S30" s="235"/>
      <c r="U30" s="241"/>
      <c r="V30" s="291"/>
      <c r="W30" s="264"/>
    </row>
    <row r="31" spans="1:63" ht="25.15" customHeight="1">
      <c r="B31" s="234"/>
      <c r="C31" s="464"/>
      <c r="D31" s="512"/>
      <c r="E31" s="513"/>
      <c r="F31" s="513"/>
      <c r="G31" s="513"/>
      <c r="H31" s="514"/>
      <c r="I31" s="638"/>
      <c r="J31" s="635" t="s">
        <v>182</v>
      </c>
      <c r="K31" s="657" t="s">
        <v>379</v>
      </c>
      <c r="L31" s="658"/>
      <c r="M31" s="658"/>
      <c r="N31" s="659"/>
      <c r="O31" s="645"/>
      <c r="P31" s="646"/>
      <c r="Q31" s="646"/>
      <c r="R31" s="647"/>
      <c r="S31" s="235"/>
      <c r="U31" s="241"/>
      <c r="V31" s="291"/>
      <c r="W31" s="264"/>
    </row>
    <row r="32" spans="1:63">
      <c r="B32" s="234"/>
      <c r="C32" s="464"/>
      <c r="D32" s="512"/>
      <c r="E32" s="513"/>
      <c r="F32" s="513"/>
      <c r="G32" s="513"/>
      <c r="H32" s="514"/>
      <c r="I32" s="639"/>
      <c r="J32" s="636"/>
      <c r="K32" s="654" t="s">
        <v>279</v>
      </c>
      <c r="L32" s="655"/>
      <c r="M32" s="655"/>
      <c r="N32" s="656"/>
      <c r="O32" s="645"/>
      <c r="P32" s="646"/>
      <c r="Q32" s="646"/>
      <c r="R32" s="647"/>
      <c r="S32" s="235"/>
      <c r="U32" s="241"/>
      <c r="V32" s="291"/>
      <c r="W32" s="264"/>
    </row>
    <row r="33" spans="1:55" ht="22.15" customHeight="1">
      <c r="B33" s="234"/>
      <c r="C33" s="464"/>
      <c r="D33" s="512"/>
      <c r="E33" s="513"/>
      <c r="F33" s="513"/>
      <c r="G33" s="513"/>
      <c r="H33" s="514"/>
      <c r="I33" s="639"/>
      <c r="J33" s="636"/>
      <c r="K33" s="654" t="s">
        <v>280</v>
      </c>
      <c r="L33" s="655"/>
      <c r="M33" s="655"/>
      <c r="N33" s="656"/>
      <c r="O33" s="645"/>
      <c r="P33" s="646"/>
      <c r="Q33" s="646"/>
      <c r="R33" s="647"/>
      <c r="S33" s="235"/>
      <c r="U33" s="241"/>
      <c r="V33" s="291"/>
      <c r="W33" s="264"/>
    </row>
    <row r="34" spans="1:55">
      <c r="B34" s="234"/>
      <c r="C34" s="465"/>
      <c r="D34" s="515"/>
      <c r="E34" s="516"/>
      <c r="F34" s="516"/>
      <c r="G34" s="516"/>
      <c r="H34" s="517"/>
      <c r="I34" s="640"/>
      <c r="J34" s="637"/>
      <c r="K34" s="651" t="s">
        <v>282</v>
      </c>
      <c r="L34" s="652"/>
      <c r="M34" s="652"/>
      <c r="N34" s="653"/>
      <c r="O34" s="648"/>
      <c r="P34" s="649"/>
      <c r="Q34" s="649"/>
      <c r="R34" s="650"/>
      <c r="S34" s="235"/>
      <c r="U34" s="234"/>
      <c r="W34" s="235"/>
    </row>
    <row r="35" spans="1:55">
      <c r="B35" s="234"/>
      <c r="C35" s="463" t="s">
        <v>74</v>
      </c>
      <c r="D35" s="665" t="s">
        <v>220</v>
      </c>
      <c r="E35" s="666"/>
      <c r="F35" s="666"/>
      <c r="G35" s="666"/>
      <c r="H35" s="667"/>
      <c r="I35" s="544"/>
      <c r="J35" s="545"/>
      <c r="K35" s="545"/>
      <c r="L35" s="545"/>
      <c r="M35" s="545"/>
      <c r="N35" s="545"/>
      <c r="O35" s="545"/>
      <c r="P35" s="545"/>
      <c r="Q35" s="545"/>
      <c r="R35" s="546"/>
      <c r="S35" s="235"/>
      <c r="U35" s="234"/>
      <c r="W35" s="235"/>
    </row>
    <row r="36" spans="1:55" s="19" customFormat="1" ht="14.45" customHeight="1">
      <c r="A36" s="96"/>
      <c r="B36" s="157"/>
      <c r="C36" s="464"/>
      <c r="D36" s="668"/>
      <c r="E36" s="669"/>
      <c r="F36" s="669"/>
      <c r="G36" s="669"/>
      <c r="H36" s="670"/>
      <c r="I36" s="638"/>
      <c r="J36" s="685" t="s">
        <v>217</v>
      </c>
      <c r="K36" s="662" t="s">
        <v>283</v>
      </c>
      <c r="L36" s="663"/>
      <c r="M36" s="663"/>
      <c r="N36" s="664"/>
      <c r="O36" s="676" t="str">
        <f>IF(V36=1, "No certification is possible.", IF(V36=2,"Conduct a Conservation IA following the RSB Conservation IA Guidelines (RSB-GUI01-007-01) for the operation site(s) to be used. Use this link for a report template: https://rsb.org/rsb_library_categories/impact-assessment-guidelines/.","Please continue with Question 1.3 below."))</f>
        <v>Please continue with Question 1.3 below.</v>
      </c>
      <c r="P36" s="677"/>
      <c r="Q36" s="677"/>
      <c r="R36" s="678"/>
      <c r="S36" s="158"/>
      <c r="T36" s="145"/>
      <c r="U36" s="159"/>
      <c r="V36" s="268">
        <v>3</v>
      </c>
      <c r="W36" s="263"/>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row>
    <row r="37" spans="1:55" s="19" customFormat="1">
      <c r="A37" s="96"/>
      <c r="B37" s="157"/>
      <c r="C37" s="464"/>
      <c r="D37" s="668"/>
      <c r="E37" s="669"/>
      <c r="F37" s="669"/>
      <c r="G37" s="669"/>
      <c r="H37" s="670"/>
      <c r="I37" s="640"/>
      <c r="J37" s="686"/>
      <c r="K37" s="657" t="s">
        <v>380</v>
      </c>
      <c r="L37" s="658"/>
      <c r="M37" s="658"/>
      <c r="N37" s="659"/>
      <c r="O37" s="679"/>
      <c r="P37" s="680"/>
      <c r="Q37" s="680"/>
      <c r="R37" s="681"/>
      <c r="S37" s="158"/>
      <c r="T37" s="145"/>
      <c r="U37" s="159"/>
      <c r="V37" s="268"/>
      <c r="W37" s="263"/>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row>
    <row r="38" spans="1:55" s="19" customFormat="1" ht="20.45" customHeight="1">
      <c r="A38" s="96"/>
      <c r="B38" s="157"/>
      <c r="C38" s="464"/>
      <c r="D38" s="668"/>
      <c r="E38" s="669"/>
      <c r="F38" s="669"/>
      <c r="G38" s="669"/>
      <c r="H38" s="670"/>
      <c r="I38" s="638"/>
      <c r="J38" s="685" t="s">
        <v>218</v>
      </c>
      <c r="K38" s="657"/>
      <c r="L38" s="658"/>
      <c r="M38" s="658"/>
      <c r="N38" s="659"/>
      <c r="O38" s="679"/>
      <c r="P38" s="680"/>
      <c r="Q38" s="680"/>
      <c r="R38" s="681"/>
      <c r="S38" s="158"/>
      <c r="T38" s="145"/>
      <c r="U38" s="159"/>
      <c r="V38" s="268"/>
      <c r="W38" s="263"/>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row>
    <row r="39" spans="1:55" s="19" customFormat="1">
      <c r="A39" s="96"/>
      <c r="B39" s="157"/>
      <c r="C39" s="464"/>
      <c r="D39" s="668"/>
      <c r="E39" s="669"/>
      <c r="F39" s="669"/>
      <c r="G39" s="669"/>
      <c r="H39" s="670"/>
      <c r="I39" s="640"/>
      <c r="J39" s="686"/>
      <c r="K39" s="657" t="s">
        <v>382</v>
      </c>
      <c r="L39" s="658"/>
      <c r="M39" s="658"/>
      <c r="N39" s="659"/>
      <c r="O39" s="679"/>
      <c r="P39" s="680"/>
      <c r="Q39" s="680"/>
      <c r="R39" s="681"/>
      <c r="S39" s="158"/>
      <c r="T39" s="145"/>
      <c r="U39" s="159"/>
      <c r="V39" s="268"/>
      <c r="W39" s="263"/>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row>
    <row r="40" spans="1:55" s="19" customFormat="1">
      <c r="A40" s="96"/>
      <c r="B40" s="157"/>
      <c r="C40" s="464"/>
      <c r="D40" s="668"/>
      <c r="E40" s="669"/>
      <c r="F40" s="669"/>
      <c r="G40" s="669"/>
      <c r="H40" s="670"/>
      <c r="I40" s="638"/>
      <c r="J40" s="687" t="s">
        <v>182</v>
      </c>
      <c r="K40" s="657" t="s">
        <v>383</v>
      </c>
      <c r="L40" s="658"/>
      <c r="M40" s="658"/>
      <c r="N40" s="659"/>
      <c r="O40" s="679"/>
      <c r="P40" s="680"/>
      <c r="Q40" s="680"/>
      <c r="R40" s="681"/>
      <c r="S40" s="158"/>
      <c r="T40" s="145"/>
      <c r="U40" s="157"/>
      <c r="V40" s="267"/>
      <c r="W40" s="158"/>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row>
    <row r="41" spans="1:55" s="19" customFormat="1">
      <c r="A41" s="96"/>
      <c r="B41" s="157"/>
      <c r="C41" s="465"/>
      <c r="D41" s="671"/>
      <c r="E41" s="672"/>
      <c r="F41" s="672"/>
      <c r="G41" s="672"/>
      <c r="H41" s="673"/>
      <c r="I41" s="640"/>
      <c r="J41" s="688"/>
      <c r="K41" s="651" t="s">
        <v>284</v>
      </c>
      <c r="L41" s="652"/>
      <c r="M41" s="652"/>
      <c r="N41" s="653"/>
      <c r="O41" s="682"/>
      <c r="P41" s="683"/>
      <c r="Q41" s="683"/>
      <c r="R41" s="684"/>
      <c r="S41" s="158"/>
      <c r="T41" s="145"/>
      <c r="U41" s="157"/>
      <c r="V41" s="267"/>
      <c r="W41" s="158"/>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row>
    <row r="42" spans="1:55" s="19" customFormat="1">
      <c r="A42" s="96"/>
      <c r="B42" s="157"/>
      <c r="C42" s="463" t="s">
        <v>221</v>
      </c>
      <c r="D42" s="509" t="s">
        <v>222</v>
      </c>
      <c r="E42" s="510"/>
      <c r="F42" s="510"/>
      <c r="G42" s="510"/>
      <c r="H42" s="511"/>
      <c r="I42" s="544"/>
      <c r="J42" s="545"/>
      <c r="K42" s="545"/>
      <c r="L42" s="545"/>
      <c r="M42" s="545"/>
      <c r="N42" s="545"/>
      <c r="O42" s="545"/>
      <c r="P42" s="545"/>
      <c r="Q42" s="545"/>
      <c r="R42" s="546"/>
      <c r="S42" s="158"/>
      <c r="T42" s="145"/>
      <c r="U42" s="157"/>
      <c r="V42" s="267"/>
      <c r="W42" s="158"/>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row>
    <row r="43" spans="1:55" s="19" customFormat="1" ht="27" customHeight="1">
      <c r="A43" s="96"/>
      <c r="B43" s="157"/>
      <c r="C43" s="464"/>
      <c r="D43" s="512"/>
      <c r="E43" s="513"/>
      <c r="F43" s="513"/>
      <c r="G43" s="513"/>
      <c r="H43" s="514"/>
      <c r="I43" s="152"/>
      <c r="J43" s="316" t="s">
        <v>181</v>
      </c>
      <c r="K43" s="662"/>
      <c r="L43" s="663"/>
      <c r="M43" s="663"/>
      <c r="N43" s="663"/>
      <c r="O43" s="642" t="str">
        <f>IF(V43=1, "A targeted conservation action plan shall be developed and implemented, as part of the ESMP, using adequate expertise and appropriate to the conservation status of the identified species and intensity and scale of operation. ", "Please continue with Question 1.4.")</f>
        <v xml:space="preserve">A targeted conservation action plan shall be developed and implemented, as part of the ESMP, using adequate expertise and appropriate to the conservation status of the identified species and intensity and scale of operation. </v>
      </c>
      <c r="P43" s="643"/>
      <c r="Q43" s="643"/>
      <c r="R43" s="644"/>
      <c r="S43" s="158"/>
      <c r="T43" s="145"/>
      <c r="U43" s="159"/>
      <c r="V43" s="268">
        <v>1</v>
      </c>
      <c r="W43" s="263"/>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row>
    <row r="44" spans="1:55" s="19" customFormat="1" ht="28.9" customHeight="1">
      <c r="A44" s="96"/>
      <c r="B44" s="157"/>
      <c r="C44" s="465"/>
      <c r="D44" s="515"/>
      <c r="E44" s="516"/>
      <c r="F44" s="516"/>
      <c r="G44" s="516"/>
      <c r="H44" s="517"/>
      <c r="I44" s="152"/>
      <c r="J44" s="316" t="s">
        <v>182</v>
      </c>
      <c r="K44" s="674"/>
      <c r="L44" s="675"/>
      <c r="M44" s="675"/>
      <c r="N44" s="675"/>
      <c r="O44" s="648"/>
      <c r="P44" s="649"/>
      <c r="Q44" s="649"/>
      <c r="R44" s="650"/>
      <c r="S44" s="158"/>
      <c r="T44" s="145"/>
      <c r="U44" s="157"/>
      <c r="V44" s="267"/>
      <c r="W44" s="158"/>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row>
    <row r="45" spans="1:55" s="19" customFormat="1">
      <c r="A45" s="96"/>
      <c r="B45" s="157"/>
      <c r="C45" s="463" t="s">
        <v>44</v>
      </c>
      <c r="D45" s="509" t="s">
        <v>223</v>
      </c>
      <c r="E45" s="510"/>
      <c r="F45" s="510"/>
      <c r="G45" s="510"/>
      <c r="H45" s="511"/>
      <c r="I45" s="544"/>
      <c r="J45" s="545"/>
      <c r="K45" s="545"/>
      <c r="L45" s="545"/>
      <c r="M45" s="545"/>
      <c r="N45" s="545"/>
      <c r="O45" s="545"/>
      <c r="P45" s="545"/>
      <c r="Q45" s="545"/>
      <c r="R45" s="546"/>
      <c r="S45" s="158"/>
      <c r="T45" s="145"/>
      <c r="U45" s="157"/>
      <c r="V45" s="267"/>
      <c r="W45" s="158"/>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row>
    <row r="46" spans="1:55" s="19" customFormat="1" ht="37.9" customHeight="1">
      <c r="A46" s="96"/>
      <c r="B46" s="157"/>
      <c r="C46" s="464"/>
      <c r="D46" s="512"/>
      <c r="E46" s="513"/>
      <c r="F46" s="513"/>
      <c r="G46" s="513"/>
      <c r="H46" s="514"/>
      <c r="I46" s="152"/>
      <c r="J46" s="316" t="s">
        <v>181</v>
      </c>
      <c r="K46" s="662"/>
      <c r="L46" s="663"/>
      <c r="M46" s="663"/>
      <c r="N46" s="663"/>
      <c r="O46" s="642" t="str">
        <f>IF(V46=1, _xlfn._LONGTEXT("A buffer zone must be put in place, using adequate expertise and appropriate to the scale of the operations and area of impact. Buffer zones and monitoring of their effectiveness in protecting neighbouring areas should be described in the ESMP. Operators ","shall also evaluate the need to set ecological corridors within the area of operation."), "Please continue with Question 1.5.")</f>
        <v>A buffer zone must be put in place, using adequate expertise and appropriate to the scale of the operations and area of impact. Buffer zones and monitoring of their effectiveness in protecting neighbouring areas should be described in the ESMP. Operators shall also evaluate the need to set ecological corridors within the area of operation.</v>
      </c>
      <c r="P46" s="643"/>
      <c r="Q46" s="643"/>
      <c r="R46" s="644"/>
      <c r="S46" s="158"/>
      <c r="T46" s="145"/>
      <c r="U46" s="159"/>
      <c r="V46" s="268">
        <v>1</v>
      </c>
      <c r="W46" s="263"/>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row>
    <row r="47" spans="1:55" s="19" customFormat="1" ht="34.15" customHeight="1">
      <c r="A47" s="96"/>
      <c r="B47" s="157"/>
      <c r="C47" s="465"/>
      <c r="D47" s="515"/>
      <c r="E47" s="516"/>
      <c r="F47" s="516"/>
      <c r="G47" s="516"/>
      <c r="H47" s="517"/>
      <c r="I47" s="152"/>
      <c r="J47" s="316" t="s">
        <v>182</v>
      </c>
      <c r="K47" s="674"/>
      <c r="L47" s="675"/>
      <c r="M47" s="675"/>
      <c r="N47" s="675"/>
      <c r="O47" s="648"/>
      <c r="P47" s="649"/>
      <c r="Q47" s="649"/>
      <c r="R47" s="650"/>
      <c r="S47" s="158"/>
      <c r="T47" s="145"/>
      <c r="U47" s="157"/>
      <c r="V47" s="267"/>
      <c r="W47" s="158"/>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row>
    <row r="48" spans="1:55" s="19" customFormat="1">
      <c r="A48" s="96"/>
      <c r="B48" s="157"/>
      <c r="C48" s="463" t="s">
        <v>47</v>
      </c>
      <c r="D48" s="509" t="s">
        <v>224</v>
      </c>
      <c r="E48" s="510"/>
      <c r="F48" s="510"/>
      <c r="G48" s="510"/>
      <c r="H48" s="511"/>
      <c r="I48" s="544"/>
      <c r="J48" s="545"/>
      <c r="K48" s="545"/>
      <c r="L48" s="545"/>
      <c r="M48" s="545"/>
      <c r="N48" s="545"/>
      <c r="O48" s="545"/>
      <c r="P48" s="545"/>
      <c r="Q48" s="545"/>
      <c r="R48" s="546"/>
      <c r="S48" s="158"/>
      <c r="T48" s="145"/>
      <c r="U48" s="157"/>
      <c r="V48" s="267"/>
      <c r="W48" s="158"/>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row>
    <row r="49" spans="1:55" s="19" customFormat="1" ht="20.45" customHeight="1">
      <c r="A49" s="96"/>
      <c r="B49" s="157"/>
      <c r="C49" s="464"/>
      <c r="D49" s="512"/>
      <c r="E49" s="513"/>
      <c r="F49" s="513"/>
      <c r="G49" s="513"/>
      <c r="H49" s="514"/>
      <c r="I49" s="152"/>
      <c r="J49" s="316" t="s">
        <v>181</v>
      </c>
      <c r="K49" s="662"/>
      <c r="L49" s="663"/>
      <c r="M49" s="663"/>
      <c r="N49" s="663"/>
      <c r="O49" s="642" t="str">
        <f>IF(V49=1, "No Conservation IA is necessary.", "Please continue with Question 1.6.")</f>
        <v>Please continue with Question 1.6.</v>
      </c>
      <c r="P49" s="643"/>
      <c r="Q49" s="643"/>
      <c r="R49" s="644"/>
      <c r="S49" s="158"/>
      <c r="T49" s="145"/>
      <c r="U49" s="159"/>
      <c r="V49" s="268">
        <v>2</v>
      </c>
      <c r="W49" s="263"/>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row>
    <row r="50" spans="1:55" s="19" customFormat="1" ht="22.15" customHeight="1">
      <c r="A50" s="96"/>
      <c r="B50" s="157"/>
      <c r="C50" s="465"/>
      <c r="D50" s="515"/>
      <c r="E50" s="516"/>
      <c r="F50" s="516"/>
      <c r="G50" s="516"/>
      <c r="H50" s="517"/>
      <c r="I50" s="152"/>
      <c r="J50" s="316" t="s">
        <v>182</v>
      </c>
      <c r="K50" s="674"/>
      <c r="L50" s="675"/>
      <c r="M50" s="675"/>
      <c r="N50" s="675"/>
      <c r="O50" s="648"/>
      <c r="P50" s="649"/>
      <c r="Q50" s="649"/>
      <c r="R50" s="650"/>
      <c r="S50" s="158"/>
      <c r="T50" s="145"/>
      <c r="U50" s="157"/>
      <c r="V50" s="267"/>
      <c r="W50" s="158"/>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row>
    <row r="51" spans="1:55" s="19" customFormat="1">
      <c r="A51" s="96"/>
      <c r="B51" s="157"/>
      <c r="C51" s="463" t="s">
        <v>225</v>
      </c>
      <c r="D51" s="689" t="s">
        <v>226</v>
      </c>
      <c r="E51" s="690"/>
      <c r="F51" s="690"/>
      <c r="G51" s="690"/>
      <c r="H51" s="691"/>
      <c r="I51" s="544"/>
      <c r="J51" s="545"/>
      <c r="K51" s="545"/>
      <c r="L51" s="545"/>
      <c r="M51" s="545"/>
      <c r="N51" s="545"/>
      <c r="O51" s="545"/>
      <c r="P51" s="545"/>
      <c r="Q51" s="545"/>
      <c r="R51" s="546"/>
      <c r="S51" s="158"/>
      <c r="T51" s="145"/>
      <c r="U51" s="157"/>
      <c r="V51" s="267"/>
      <c r="W51" s="158"/>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row>
    <row r="52" spans="1:55" s="19" customFormat="1" ht="21" customHeight="1">
      <c r="A52" s="96"/>
      <c r="B52" s="157"/>
      <c r="C52" s="464"/>
      <c r="D52" s="692"/>
      <c r="E52" s="693"/>
      <c r="F52" s="693"/>
      <c r="G52" s="693"/>
      <c r="H52" s="694"/>
      <c r="I52" s="152"/>
      <c r="J52" s="317" t="s">
        <v>181</v>
      </c>
      <c r="K52" s="698" t="s">
        <v>227</v>
      </c>
      <c r="L52" s="699"/>
      <c r="M52" s="699"/>
      <c r="N52" s="700"/>
      <c r="O52" s="676" t="str">
        <f>IF(V52=1, "No Conservation IA is necessary. Changes in management practices with potential impacts on biodiversity are to be documented in the ESMP.", IF(V52=2,"Conduct a Conservation IA following the RSB Conservation IA Guidelines (RSB-GUI-01-007-01).","Please proceed to Step 2 below."))</f>
        <v>Conduct a Conservation IA following the RSB Conservation IA Guidelines (RSB-GUI-01-007-01).</v>
      </c>
      <c r="P52" s="677"/>
      <c r="Q52" s="677"/>
      <c r="R52" s="678"/>
      <c r="S52" s="158"/>
      <c r="T52" s="145"/>
      <c r="U52" s="159"/>
      <c r="V52" s="268">
        <v>2</v>
      </c>
      <c r="W52" s="263"/>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row>
    <row r="53" spans="1:55" s="19" customFormat="1" ht="21.6" customHeight="1">
      <c r="A53" s="96"/>
      <c r="B53" s="157"/>
      <c r="C53" s="464"/>
      <c r="D53" s="692"/>
      <c r="E53" s="693"/>
      <c r="F53" s="693"/>
      <c r="G53" s="693"/>
      <c r="H53" s="694"/>
      <c r="I53" s="152"/>
      <c r="J53" s="317" t="s">
        <v>182</v>
      </c>
      <c r="K53" s="701"/>
      <c r="L53" s="702"/>
      <c r="M53" s="702"/>
      <c r="N53" s="703"/>
      <c r="O53" s="679"/>
      <c r="P53" s="680"/>
      <c r="Q53" s="680"/>
      <c r="R53" s="681"/>
      <c r="S53" s="158"/>
      <c r="T53" s="145"/>
      <c r="U53" s="157"/>
      <c r="V53" s="267"/>
      <c r="W53" s="158"/>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row>
    <row r="54" spans="1:55" s="19" customFormat="1" ht="22.15" customHeight="1">
      <c r="A54" s="96"/>
      <c r="B54" s="157"/>
      <c r="C54" s="465"/>
      <c r="D54" s="695"/>
      <c r="E54" s="696"/>
      <c r="F54" s="696"/>
      <c r="G54" s="696"/>
      <c r="H54" s="697"/>
      <c r="I54" s="152"/>
      <c r="J54" s="316" t="s">
        <v>101</v>
      </c>
      <c r="K54" s="704"/>
      <c r="L54" s="705"/>
      <c r="M54" s="705"/>
      <c r="N54" s="706"/>
      <c r="O54" s="682"/>
      <c r="P54" s="683"/>
      <c r="Q54" s="683"/>
      <c r="R54" s="684"/>
      <c r="S54" s="158"/>
      <c r="T54" s="145"/>
      <c r="U54" s="157"/>
      <c r="V54" s="267"/>
      <c r="W54" s="158"/>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row>
    <row r="55" spans="1:55">
      <c r="B55" s="234"/>
      <c r="D55" s="25"/>
      <c r="E55" s="25"/>
      <c r="F55" s="236"/>
      <c r="G55" s="26"/>
      <c r="H55" s="26"/>
      <c r="S55" s="235"/>
      <c r="U55" s="234"/>
      <c r="W55" s="235"/>
    </row>
    <row r="56" spans="1:55" ht="22.9" customHeight="1">
      <c r="B56" s="113"/>
      <c r="C56" s="445" t="s">
        <v>228</v>
      </c>
      <c r="D56" s="445"/>
      <c r="E56" s="445"/>
      <c r="F56" s="445"/>
      <c r="G56" s="445"/>
      <c r="H56" s="445"/>
      <c r="I56" s="445"/>
      <c r="J56" s="445"/>
      <c r="K56" s="445"/>
      <c r="L56" s="445"/>
      <c r="M56" s="445"/>
      <c r="N56" s="445"/>
      <c r="O56" s="445"/>
      <c r="P56" s="445"/>
      <c r="Q56" s="445"/>
      <c r="R56" s="445"/>
      <c r="S56" s="114"/>
      <c r="U56" s="234"/>
      <c r="W56" s="235"/>
    </row>
    <row r="57" spans="1:55">
      <c r="B57" s="128"/>
      <c r="C57" s="475" t="s">
        <v>317</v>
      </c>
      <c r="D57" s="475"/>
      <c r="E57" s="475"/>
      <c r="F57" s="475"/>
      <c r="G57" s="475"/>
      <c r="H57" s="475"/>
      <c r="I57" s="475"/>
      <c r="J57" s="475"/>
      <c r="K57" s="475"/>
      <c r="L57" s="475"/>
      <c r="M57" s="475"/>
      <c r="N57" s="475"/>
      <c r="O57" s="475"/>
      <c r="P57" s="475"/>
      <c r="Q57" s="475"/>
      <c r="R57" s="475"/>
      <c r="S57" s="124"/>
      <c r="U57" s="234"/>
      <c r="W57" s="235"/>
    </row>
    <row r="58" spans="1:55">
      <c r="B58" s="234"/>
      <c r="D58" s="25"/>
      <c r="E58" s="25"/>
      <c r="F58" s="236"/>
      <c r="G58" s="26"/>
      <c r="H58" s="26"/>
      <c r="S58" s="235"/>
      <c r="U58" s="234"/>
      <c r="W58" s="235"/>
    </row>
    <row r="59" spans="1:55" s="19" customFormat="1" ht="14.45" customHeight="1">
      <c r="A59" s="96"/>
      <c r="B59" s="157"/>
      <c r="C59" s="153" t="s">
        <v>162</v>
      </c>
      <c r="D59" s="483" t="s">
        <v>207</v>
      </c>
      <c r="E59" s="484"/>
      <c r="F59" s="484"/>
      <c r="G59" s="484"/>
      <c r="H59" s="485"/>
      <c r="I59" s="483" t="s">
        <v>179</v>
      </c>
      <c r="J59" s="485"/>
      <c r="K59" s="503" t="s">
        <v>216</v>
      </c>
      <c r="L59" s="504"/>
      <c r="M59" s="504"/>
      <c r="N59" s="505"/>
      <c r="O59" s="503" t="s">
        <v>122</v>
      </c>
      <c r="P59" s="504"/>
      <c r="Q59" s="504"/>
      <c r="R59" s="505"/>
      <c r="S59" s="158"/>
      <c r="T59" s="145"/>
      <c r="U59" s="157"/>
      <c r="V59" s="267"/>
      <c r="W59" s="158"/>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row>
    <row r="60" spans="1:55" s="19" customFormat="1" ht="14.45" customHeight="1">
      <c r="A60" s="96"/>
      <c r="B60" s="157"/>
      <c r="C60" s="463" t="s">
        <v>77</v>
      </c>
      <c r="D60" s="509" t="s">
        <v>10</v>
      </c>
      <c r="E60" s="510"/>
      <c r="F60" s="510"/>
      <c r="G60" s="510"/>
      <c r="H60" s="511"/>
      <c r="I60" s="501"/>
      <c r="J60" s="502"/>
      <c r="K60" s="506"/>
      <c r="L60" s="507"/>
      <c r="M60" s="507"/>
      <c r="N60" s="508"/>
      <c r="O60" s="506"/>
      <c r="P60" s="507"/>
      <c r="Q60" s="507"/>
      <c r="R60" s="508"/>
      <c r="S60" s="158"/>
      <c r="T60" s="145"/>
      <c r="U60" s="157"/>
      <c r="V60" s="267"/>
      <c r="W60" s="158"/>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row>
    <row r="61" spans="1:55" s="19" customFormat="1" ht="22.9" customHeight="1">
      <c r="A61" s="96"/>
      <c r="B61" s="157"/>
      <c r="C61" s="464"/>
      <c r="D61" s="512"/>
      <c r="E61" s="513"/>
      <c r="F61" s="513"/>
      <c r="G61" s="513"/>
      <c r="H61" s="514"/>
      <c r="I61" s="152"/>
      <c r="J61" s="316" t="s">
        <v>181</v>
      </c>
      <c r="K61" s="698" t="s">
        <v>229</v>
      </c>
      <c r="L61" s="699"/>
      <c r="M61" s="699"/>
      <c r="N61" s="700"/>
      <c r="O61" s="522" t="str">
        <f>IF(V61=1, "This species cannot be used.", "Please continue with Question 2.2 below.")</f>
        <v>This species cannot be used.</v>
      </c>
      <c r="P61" s="523"/>
      <c r="Q61" s="523"/>
      <c r="R61" s="524"/>
      <c r="S61" s="158"/>
      <c r="T61" s="145"/>
      <c r="U61" s="159"/>
      <c r="V61" s="310">
        <v>1</v>
      </c>
      <c r="W61" s="263"/>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row>
    <row r="62" spans="1:55" s="19" customFormat="1" ht="21.6" customHeight="1">
      <c r="A62" s="96"/>
      <c r="B62" s="157"/>
      <c r="C62" s="465"/>
      <c r="D62" s="515"/>
      <c r="E62" s="516"/>
      <c r="F62" s="516"/>
      <c r="G62" s="516"/>
      <c r="H62" s="517"/>
      <c r="I62" s="152"/>
      <c r="J62" s="316" t="s">
        <v>182</v>
      </c>
      <c r="K62" s="704"/>
      <c r="L62" s="705"/>
      <c r="M62" s="705"/>
      <c r="N62" s="706"/>
      <c r="O62" s="525"/>
      <c r="P62" s="526"/>
      <c r="Q62" s="526"/>
      <c r="R62" s="527"/>
      <c r="S62" s="158"/>
      <c r="T62" s="145"/>
      <c r="U62" s="157"/>
      <c r="V62" s="267"/>
      <c r="W62" s="158"/>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77"/>
    </row>
    <row r="63" spans="1:55" s="19" customFormat="1">
      <c r="A63" s="96"/>
      <c r="B63" s="157"/>
      <c r="C63" s="463" t="s">
        <v>201</v>
      </c>
      <c r="D63" s="509" t="s">
        <v>230</v>
      </c>
      <c r="E63" s="510"/>
      <c r="F63" s="510"/>
      <c r="G63" s="510"/>
      <c r="H63" s="511"/>
      <c r="I63" s="544"/>
      <c r="J63" s="545"/>
      <c r="K63" s="545"/>
      <c r="L63" s="545"/>
      <c r="M63" s="545"/>
      <c r="N63" s="545"/>
      <c r="O63" s="545"/>
      <c r="P63" s="545"/>
      <c r="Q63" s="545"/>
      <c r="R63" s="546"/>
      <c r="S63" s="158"/>
      <c r="T63" s="145"/>
      <c r="U63" s="157"/>
      <c r="V63" s="267"/>
      <c r="W63" s="158"/>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7"/>
      <c r="BC63" s="177"/>
    </row>
    <row r="64" spans="1:55" s="19" customFormat="1" ht="22.15" customHeight="1">
      <c r="A64" s="96"/>
      <c r="B64" s="157"/>
      <c r="C64" s="464"/>
      <c r="D64" s="512"/>
      <c r="E64" s="513"/>
      <c r="F64" s="513"/>
      <c r="G64" s="513"/>
      <c r="H64" s="514"/>
      <c r="I64" s="152"/>
      <c r="J64" s="316" t="s">
        <v>181</v>
      </c>
      <c r="K64" s="711" t="s">
        <v>384</v>
      </c>
      <c r="L64" s="712"/>
      <c r="M64" s="712"/>
      <c r="N64" s="713"/>
      <c r="O64" s="522" t="str">
        <f>IF(V64=1, "This species cannot be used.", "Please continue with Question 2.3 below.")</f>
        <v>This species cannot be used.</v>
      </c>
      <c r="P64" s="523"/>
      <c r="Q64" s="523"/>
      <c r="R64" s="524"/>
      <c r="S64" s="158"/>
      <c r="T64" s="145"/>
      <c r="U64" s="159"/>
      <c r="V64" s="310">
        <v>1</v>
      </c>
      <c r="W64" s="263"/>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row>
    <row r="65" spans="1:55" s="19" customFormat="1" ht="22.15" customHeight="1">
      <c r="A65" s="96"/>
      <c r="B65" s="157"/>
      <c r="C65" s="465"/>
      <c r="D65" s="515"/>
      <c r="E65" s="516"/>
      <c r="F65" s="516"/>
      <c r="G65" s="516"/>
      <c r="H65" s="517"/>
      <c r="I65" s="152"/>
      <c r="J65" s="316" t="s">
        <v>182</v>
      </c>
      <c r="K65" s="714"/>
      <c r="L65" s="715"/>
      <c r="M65" s="715"/>
      <c r="N65" s="716"/>
      <c r="O65" s="525"/>
      <c r="P65" s="526"/>
      <c r="Q65" s="526"/>
      <c r="R65" s="527"/>
      <c r="S65" s="158"/>
      <c r="T65" s="145"/>
      <c r="U65" s="157"/>
      <c r="V65" s="267"/>
      <c r="W65" s="158"/>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row>
    <row r="66" spans="1:55" s="19" customFormat="1">
      <c r="A66" s="96"/>
      <c r="B66" s="157"/>
      <c r="C66" s="463" t="s">
        <v>202</v>
      </c>
      <c r="D66" s="509" t="s">
        <v>231</v>
      </c>
      <c r="E66" s="510"/>
      <c r="F66" s="510"/>
      <c r="G66" s="510"/>
      <c r="H66" s="511"/>
      <c r="I66" s="544"/>
      <c r="J66" s="545"/>
      <c r="K66" s="545"/>
      <c r="L66" s="545"/>
      <c r="M66" s="545"/>
      <c r="N66" s="545"/>
      <c r="O66" s="545"/>
      <c r="P66" s="545"/>
      <c r="Q66" s="545"/>
      <c r="R66" s="546"/>
      <c r="S66" s="158"/>
      <c r="T66" s="145"/>
      <c r="U66" s="157"/>
      <c r="V66" s="267"/>
      <c r="W66" s="158"/>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row>
    <row r="67" spans="1:55" s="19" customFormat="1" ht="22.9" customHeight="1">
      <c r="A67" s="96"/>
      <c r="B67" s="157"/>
      <c r="C67" s="464"/>
      <c r="D67" s="512"/>
      <c r="E67" s="513"/>
      <c r="F67" s="513"/>
      <c r="G67" s="513"/>
      <c r="H67" s="514"/>
      <c r="I67" s="152"/>
      <c r="J67" s="316" t="s">
        <v>181</v>
      </c>
      <c r="K67" s="662"/>
      <c r="L67" s="663"/>
      <c r="M67" s="663"/>
      <c r="N67" s="664"/>
      <c r="O67" s="522" t="str">
        <f>IF(V67=2, "This species cannot be used.", "Please continue with Question 2.4 below.")</f>
        <v>Please continue with Question 2.4 below.</v>
      </c>
      <c r="P67" s="523"/>
      <c r="Q67" s="523"/>
      <c r="R67" s="524"/>
      <c r="S67" s="158"/>
      <c r="T67" s="145"/>
      <c r="U67" s="159"/>
      <c r="V67" s="310">
        <v>1</v>
      </c>
      <c r="W67" s="263"/>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row>
    <row r="68" spans="1:55" s="19" customFormat="1" ht="24" customHeight="1">
      <c r="A68" s="96"/>
      <c r="B68" s="157"/>
      <c r="C68" s="465"/>
      <c r="D68" s="515"/>
      <c r="E68" s="516"/>
      <c r="F68" s="516"/>
      <c r="G68" s="516"/>
      <c r="H68" s="517"/>
      <c r="I68" s="152"/>
      <c r="J68" s="316" t="s">
        <v>182</v>
      </c>
      <c r="K68" s="674"/>
      <c r="L68" s="675"/>
      <c r="M68" s="675"/>
      <c r="N68" s="717"/>
      <c r="O68" s="525"/>
      <c r="P68" s="526"/>
      <c r="Q68" s="526"/>
      <c r="R68" s="527"/>
      <c r="S68" s="158"/>
      <c r="T68" s="145"/>
      <c r="U68" s="157"/>
      <c r="V68" s="267"/>
      <c r="W68" s="158"/>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row>
    <row r="69" spans="1:55" s="19" customFormat="1">
      <c r="A69" s="96"/>
      <c r="B69" s="157"/>
      <c r="C69" s="463" t="s">
        <v>204</v>
      </c>
      <c r="D69" s="509" t="s">
        <v>232</v>
      </c>
      <c r="E69" s="510"/>
      <c r="F69" s="510"/>
      <c r="G69" s="510"/>
      <c r="H69" s="511"/>
      <c r="I69" s="544"/>
      <c r="J69" s="545"/>
      <c r="K69" s="545"/>
      <c r="L69" s="545"/>
      <c r="M69" s="545"/>
      <c r="N69" s="545"/>
      <c r="O69" s="545"/>
      <c r="P69" s="545"/>
      <c r="Q69" s="545"/>
      <c r="R69" s="546"/>
      <c r="S69" s="158"/>
      <c r="T69" s="145"/>
      <c r="U69" s="157"/>
      <c r="V69" s="267"/>
      <c r="W69" s="158"/>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row>
    <row r="70" spans="1:55" s="19" customFormat="1" ht="28.9" customHeight="1">
      <c r="A70" s="96"/>
      <c r="B70" s="157"/>
      <c r="C70" s="464"/>
      <c r="D70" s="512"/>
      <c r="E70" s="513"/>
      <c r="F70" s="513"/>
      <c r="G70" s="513"/>
      <c r="H70" s="514"/>
      <c r="I70" s="152"/>
      <c r="J70" s="316" t="s">
        <v>181</v>
      </c>
      <c r="K70" s="698" t="s">
        <v>233</v>
      </c>
      <c r="L70" s="699"/>
      <c r="M70" s="699"/>
      <c r="N70" s="700"/>
      <c r="O70" s="522" t="str">
        <f>IF(V70=1, "This species cannot be used.", "This species may be used.")</f>
        <v>This species cannot be used.</v>
      </c>
      <c r="P70" s="523"/>
      <c r="Q70" s="523"/>
      <c r="R70" s="524"/>
      <c r="S70" s="158"/>
      <c r="T70" s="145"/>
      <c r="U70" s="159"/>
      <c r="V70" s="310">
        <v>1</v>
      </c>
      <c r="W70" s="263"/>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c r="AX70" s="177"/>
      <c r="AY70" s="177"/>
      <c r="AZ70" s="177"/>
      <c r="BA70" s="177"/>
      <c r="BB70" s="177"/>
      <c r="BC70" s="177"/>
    </row>
    <row r="71" spans="1:55" s="19" customFormat="1" ht="31.9" customHeight="1">
      <c r="A71" s="96"/>
      <c r="B71" s="157"/>
      <c r="C71" s="465"/>
      <c r="D71" s="515"/>
      <c r="E71" s="516"/>
      <c r="F71" s="516"/>
      <c r="G71" s="516"/>
      <c r="H71" s="517"/>
      <c r="I71" s="152"/>
      <c r="J71" s="316" t="s">
        <v>182</v>
      </c>
      <c r="K71" s="704"/>
      <c r="L71" s="705"/>
      <c r="M71" s="705"/>
      <c r="N71" s="706"/>
      <c r="O71" s="525"/>
      <c r="P71" s="526"/>
      <c r="Q71" s="526"/>
      <c r="R71" s="527"/>
      <c r="S71" s="158"/>
      <c r="T71" s="145"/>
      <c r="U71" s="157"/>
      <c r="V71" s="267"/>
      <c r="W71" s="158"/>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row>
    <row r="72" spans="1:55">
      <c r="B72" s="194"/>
      <c r="C72" s="16"/>
      <c r="D72" s="16"/>
      <c r="E72" s="16"/>
      <c r="F72" s="16"/>
      <c r="G72" s="27"/>
      <c r="H72" s="27"/>
      <c r="S72" s="235"/>
      <c r="U72" s="234"/>
      <c r="W72" s="235"/>
    </row>
    <row r="73" spans="1:55">
      <c r="B73" s="194"/>
      <c r="C73" s="16"/>
      <c r="D73" s="16"/>
      <c r="E73" s="16"/>
      <c r="F73" s="16"/>
      <c r="G73" s="27"/>
      <c r="H73" s="27"/>
      <c r="S73" s="235"/>
      <c r="U73" s="234"/>
      <c r="W73" s="235"/>
    </row>
    <row r="74" spans="1:55">
      <c r="B74" s="194"/>
      <c r="D74" s="30"/>
      <c r="E74" s="16"/>
      <c r="F74" s="16"/>
      <c r="G74" s="27"/>
      <c r="O74" s="710" t="s">
        <v>365</v>
      </c>
      <c r="P74" s="710"/>
      <c r="Q74" s="710"/>
      <c r="R74" s="710"/>
      <c r="S74" s="235"/>
      <c r="U74" s="234"/>
      <c r="W74" s="235"/>
    </row>
    <row r="75" spans="1:55" ht="4.9000000000000004" customHeight="1" thickBot="1">
      <c r="B75" s="707"/>
      <c r="C75" s="708"/>
      <c r="D75" s="708"/>
      <c r="E75" s="708"/>
      <c r="F75" s="708"/>
      <c r="G75" s="708"/>
      <c r="H75" s="708"/>
      <c r="I75" s="708"/>
      <c r="J75" s="708"/>
      <c r="K75" s="708"/>
      <c r="L75" s="708"/>
      <c r="M75" s="708"/>
      <c r="N75" s="708"/>
      <c r="O75" s="708"/>
      <c r="P75" s="708"/>
      <c r="Q75" s="708"/>
      <c r="R75" s="708"/>
      <c r="S75" s="709"/>
      <c r="U75" s="242"/>
      <c r="V75" s="292"/>
      <c r="W75" s="243"/>
    </row>
    <row r="76" spans="1:55" s="221" customFormat="1">
      <c r="G76" s="222"/>
      <c r="H76" s="222"/>
      <c r="V76" s="293"/>
    </row>
    <row r="77" spans="1:55" s="221" customFormat="1">
      <c r="G77" s="222"/>
      <c r="H77" s="222"/>
      <c r="V77" s="293"/>
    </row>
    <row r="78" spans="1:55" s="221" customFormat="1">
      <c r="G78" s="222"/>
      <c r="H78" s="222"/>
      <c r="V78" s="293"/>
    </row>
    <row r="79" spans="1:55" s="221" customFormat="1">
      <c r="G79" s="222"/>
      <c r="H79" s="222"/>
      <c r="V79" s="293"/>
    </row>
    <row r="80" spans="1:55" s="221" customFormat="1">
      <c r="G80" s="222"/>
      <c r="H80" s="222"/>
      <c r="V80" s="293"/>
    </row>
    <row r="81" spans="7:22" s="221" customFormat="1">
      <c r="G81" s="222"/>
      <c r="H81" s="222"/>
      <c r="V81" s="293"/>
    </row>
    <row r="82" spans="7:22" s="221" customFormat="1">
      <c r="G82" s="222"/>
      <c r="H82" s="222"/>
      <c r="V82" s="293"/>
    </row>
    <row r="83" spans="7:22" s="221" customFormat="1">
      <c r="G83" s="222"/>
      <c r="H83" s="222"/>
      <c r="V83" s="293"/>
    </row>
    <row r="84" spans="7:22" s="221" customFormat="1">
      <c r="G84" s="222"/>
      <c r="H84" s="222"/>
      <c r="V84" s="293"/>
    </row>
    <row r="85" spans="7:22" s="221" customFormat="1">
      <c r="G85" s="222"/>
      <c r="H85" s="222"/>
      <c r="V85" s="293"/>
    </row>
    <row r="86" spans="7:22" s="221" customFormat="1">
      <c r="G86" s="222"/>
      <c r="H86" s="222"/>
      <c r="V86" s="293"/>
    </row>
    <row r="87" spans="7:22" s="221" customFormat="1">
      <c r="G87" s="222"/>
      <c r="H87" s="222"/>
      <c r="V87" s="293"/>
    </row>
    <row r="88" spans="7:22" s="221" customFormat="1">
      <c r="G88" s="222"/>
      <c r="H88" s="222"/>
      <c r="V88" s="293"/>
    </row>
    <row r="89" spans="7:22" s="221" customFormat="1">
      <c r="G89" s="222"/>
      <c r="H89" s="222"/>
      <c r="V89" s="293"/>
    </row>
    <row r="90" spans="7:22" s="221" customFormat="1">
      <c r="G90" s="222"/>
      <c r="H90" s="222"/>
      <c r="V90" s="293"/>
    </row>
    <row r="91" spans="7:22" s="221" customFormat="1">
      <c r="G91" s="222"/>
      <c r="H91" s="222"/>
      <c r="V91" s="293"/>
    </row>
    <row r="92" spans="7:22" s="221" customFormat="1">
      <c r="G92" s="222"/>
      <c r="H92" s="222"/>
      <c r="V92" s="293"/>
    </row>
    <row r="93" spans="7:22" s="221" customFormat="1">
      <c r="G93" s="222"/>
      <c r="H93" s="222"/>
      <c r="V93" s="293"/>
    </row>
    <row r="94" spans="7:22" s="221" customFormat="1">
      <c r="G94" s="222"/>
      <c r="H94" s="222"/>
      <c r="V94" s="293"/>
    </row>
    <row r="95" spans="7:22" s="221" customFormat="1">
      <c r="G95" s="222"/>
      <c r="H95" s="222"/>
      <c r="V95" s="293"/>
    </row>
    <row r="96" spans="7:22" s="221" customFormat="1">
      <c r="G96" s="222"/>
      <c r="H96" s="222"/>
      <c r="V96" s="293"/>
    </row>
    <row r="97" spans="7:22" s="221" customFormat="1">
      <c r="G97" s="222"/>
      <c r="H97" s="222"/>
      <c r="V97" s="293"/>
    </row>
    <row r="98" spans="7:22" s="221" customFormat="1">
      <c r="G98" s="222"/>
      <c r="H98" s="222"/>
      <c r="V98" s="293"/>
    </row>
    <row r="99" spans="7:22" s="221" customFormat="1">
      <c r="G99" s="222"/>
      <c r="H99" s="222"/>
      <c r="V99" s="293"/>
    </row>
    <row r="100" spans="7:22" s="221" customFormat="1">
      <c r="G100" s="222"/>
      <c r="H100" s="222"/>
      <c r="V100" s="293"/>
    </row>
    <row r="101" spans="7:22" s="221" customFormat="1">
      <c r="G101" s="222"/>
      <c r="H101" s="222"/>
      <c r="V101" s="293"/>
    </row>
    <row r="102" spans="7:22" s="221" customFormat="1">
      <c r="G102" s="222"/>
      <c r="H102" s="222"/>
      <c r="V102" s="293"/>
    </row>
    <row r="103" spans="7:22" s="221" customFormat="1">
      <c r="G103" s="222"/>
      <c r="H103" s="222"/>
      <c r="V103" s="293"/>
    </row>
    <row r="104" spans="7:22" s="221" customFormat="1">
      <c r="G104" s="222"/>
      <c r="H104" s="222"/>
      <c r="V104" s="293"/>
    </row>
    <row r="105" spans="7:22" s="221" customFormat="1">
      <c r="G105" s="222"/>
      <c r="H105" s="222"/>
      <c r="V105" s="293"/>
    </row>
    <row r="106" spans="7:22" s="221" customFormat="1">
      <c r="G106" s="222"/>
      <c r="H106" s="222"/>
      <c r="V106" s="293"/>
    </row>
    <row r="107" spans="7:22" s="221" customFormat="1">
      <c r="G107" s="222"/>
      <c r="H107" s="222"/>
      <c r="V107" s="293"/>
    </row>
    <row r="108" spans="7:22" s="221" customFormat="1">
      <c r="G108" s="222"/>
      <c r="H108" s="222"/>
      <c r="V108" s="293"/>
    </row>
    <row r="109" spans="7:22" s="221" customFormat="1">
      <c r="G109" s="222"/>
      <c r="H109" s="222"/>
      <c r="V109" s="293"/>
    </row>
    <row r="110" spans="7:22" s="221" customFormat="1">
      <c r="G110" s="222"/>
      <c r="H110" s="222"/>
      <c r="V110" s="293"/>
    </row>
    <row r="111" spans="7:22" s="221" customFormat="1">
      <c r="G111" s="222"/>
      <c r="H111" s="222"/>
      <c r="V111" s="293"/>
    </row>
    <row r="112" spans="7:22" s="221" customFormat="1">
      <c r="G112" s="222"/>
      <c r="H112" s="222"/>
      <c r="V112" s="293"/>
    </row>
    <row r="113" spans="7:22" s="221" customFormat="1">
      <c r="G113" s="222"/>
      <c r="H113" s="222"/>
      <c r="V113" s="293"/>
    </row>
    <row r="114" spans="7:22" s="221" customFormat="1">
      <c r="G114" s="222"/>
      <c r="H114" s="222"/>
      <c r="V114" s="293"/>
    </row>
    <row r="115" spans="7:22" s="221" customFormat="1">
      <c r="G115" s="222"/>
      <c r="H115" s="222"/>
      <c r="V115" s="293"/>
    </row>
    <row r="116" spans="7:22" s="221" customFormat="1">
      <c r="G116" s="222"/>
      <c r="H116" s="222"/>
      <c r="V116" s="293"/>
    </row>
    <row r="117" spans="7:22" s="221" customFormat="1">
      <c r="G117" s="222"/>
      <c r="H117" s="222"/>
      <c r="V117" s="293"/>
    </row>
    <row r="118" spans="7:22" s="221" customFormat="1">
      <c r="G118" s="222"/>
      <c r="H118" s="222"/>
      <c r="V118" s="293"/>
    </row>
    <row r="119" spans="7:22" s="221" customFormat="1">
      <c r="G119" s="222"/>
      <c r="H119" s="222"/>
      <c r="V119" s="293"/>
    </row>
    <row r="120" spans="7:22" s="221" customFormat="1">
      <c r="G120" s="222"/>
      <c r="H120" s="222"/>
      <c r="V120" s="293"/>
    </row>
    <row r="121" spans="7:22" s="221" customFormat="1">
      <c r="G121" s="222"/>
      <c r="H121" s="222"/>
      <c r="V121" s="293"/>
    </row>
    <row r="122" spans="7:22" s="221" customFormat="1">
      <c r="G122" s="222"/>
      <c r="H122" s="222"/>
      <c r="V122" s="293"/>
    </row>
    <row r="123" spans="7:22" s="221" customFormat="1">
      <c r="G123" s="222"/>
      <c r="H123" s="222"/>
      <c r="V123" s="293"/>
    </row>
    <row r="124" spans="7:22" s="221" customFormat="1">
      <c r="G124" s="222"/>
      <c r="H124" s="222"/>
      <c r="V124" s="293"/>
    </row>
    <row r="125" spans="7:22" s="221" customFormat="1">
      <c r="G125" s="222"/>
      <c r="H125" s="222"/>
      <c r="V125" s="293"/>
    </row>
    <row r="126" spans="7:22" s="221" customFormat="1">
      <c r="G126" s="222"/>
      <c r="H126" s="222"/>
      <c r="V126" s="293"/>
    </row>
    <row r="127" spans="7:22" s="221" customFormat="1">
      <c r="G127" s="222"/>
      <c r="H127" s="222"/>
      <c r="V127" s="293"/>
    </row>
    <row r="128" spans="7:22" s="221" customFormat="1">
      <c r="G128" s="222"/>
      <c r="H128" s="222"/>
      <c r="V128" s="293"/>
    </row>
    <row r="129" spans="7:22" s="221" customFormat="1">
      <c r="G129" s="222"/>
      <c r="H129" s="222"/>
      <c r="V129" s="293"/>
    </row>
    <row r="130" spans="7:22" s="221" customFormat="1">
      <c r="G130" s="222"/>
      <c r="H130" s="222"/>
      <c r="V130" s="293"/>
    </row>
    <row r="131" spans="7:22" s="221" customFormat="1">
      <c r="G131" s="222"/>
      <c r="H131" s="222"/>
      <c r="V131" s="293"/>
    </row>
    <row r="132" spans="7:22" s="221" customFormat="1">
      <c r="G132" s="222"/>
      <c r="H132" s="222"/>
      <c r="V132" s="293"/>
    </row>
    <row r="133" spans="7:22" s="221" customFormat="1">
      <c r="G133" s="222"/>
      <c r="H133" s="222"/>
      <c r="V133" s="293"/>
    </row>
    <row r="134" spans="7:22" s="221" customFormat="1">
      <c r="G134" s="222"/>
      <c r="H134" s="222"/>
      <c r="V134" s="293"/>
    </row>
    <row r="135" spans="7:22" s="221" customFormat="1">
      <c r="G135" s="222"/>
      <c r="H135" s="222"/>
      <c r="V135" s="293"/>
    </row>
    <row r="136" spans="7:22" s="221" customFormat="1">
      <c r="G136" s="222"/>
      <c r="H136" s="222"/>
      <c r="V136" s="293"/>
    </row>
    <row r="137" spans="7:22" s="221" customFormat="1">
      <c r="G137" s="222"/>
      <c r="H137" s="222"/>
      <c r="V137" s="293"/>
    </row>
    <row r="138" spans="7:22" s="221" customFormat="1">
      <c r="G138" s="222"/>
      <c r="H138" s="222"/>
      <c r="V138" s="293"/>
    </row>
    <row r="139" spans="7:22" s="221" customFormat="1">
      <c r="G139" s="222"/>
      <c r="H139" s="222"/>
      <c r="V139" s="293"/>
    </row>
    <row r="140" spans="7:22" s="221" customFormat="1">
      <c r="G140" s="222"/>
      <c r="H140" s="222"/>
      <c r="V140" s="293"/>
    </row>
    <row r="141" spans="7:22" s="221" customFormat="1">
      <c r="G141" s="222"/>
      <c r="H141" s="222"/>
      <c r="V141" s="293"/>
    </row>
    <row r="142" spans="7:22" s="221" customFormat="1">
      <c r="G142" s="222"/>
      <c r="H142" s="222"/>
      <c r="V142" s="293"/>
    </row>
    <row r="143" spans="7:22" s="221" customFormat="1">
      <c r="G143" s="222"/>
      <c r="H143" s="222"/>
      <c r="V143" s="293"/>
    </row>
    <row r="144" spans="7:22" s="221" customFormat="1">
      <c r="G144" s="222"/>
      <c r="H144" s="222"/>
      <c r="V144" s="293"/>
    </row>
    <row r="145" spans="7:22" s="221" customFormat="1">
      <c r="G145" s="222"/>
      <c r="H145" s="222"/>
      <c r="V145" s="293"/>
    </row>
    <row r="146" spans="7:22" s="221" customFormat="1">
      <c r="G146" s="222"/>
      <c r="H146" s="222"/>
      <c r="V146" s="293"/>
    </row>
    <row r="147" spans="7:22" s="221" customFormat="1">
      <c r="G147" s="222"/>
      <c r="H147" s="222"/>
      <c r="V147" s="293"/>
    </row>
    <row r="148" spans="7:22" s="221" customFormat="1">
      <c r="G148" s="222"/>
      <c r="H148" s="222"/>
      <c r="V148" s="293"/>
    </row>
    <row r="149" spans="7:22" s="221" customFormat="1">
      <c r="G149" s="222"/>
      <c r="H149" s="222"/>
      <c r="V149" s="293"/>
    </row>
    <row r="150" spans="7:22" s="221" customFormat="1">
      <c r="G150" s="222"/>
      <c r="H150" s="222"/>
      <c r="V150" s="293"/>
    </row>
    <row r="151" spans="7:22" s="221" customFormat="1">
      <c r="G151" s="222"/>
      <c r="H151" s="222"/>
      <c r="V151" s="293"/>
    </row>
    <row r="152" spans="7:22" s="221" customFormat="1">
      <c r="G152" s="222"/>
      <c r="H152" s="222"/>
      <c r="V152" s="293"/>
    </row>
    <row r="153" spans="7:22" s="221" customFormat="1">
      <c r="G153" s="222"/>
      <c r="H153" s="222"/>
      <c r="V153" s="293"/>
    </row>
    <row r="154" spans="7:22" s="221" customFormat="1">
      <c r="G154" s="222"/>
      <c r="H154" s="222"/>
      <c r="V154" s="293"/>
    </row>
    <row r="155" spans="7:22" s="221" customFormat="1">
      <c r="G155" s="222"/>
      <c r="H155" s="222"/>
      <c r="V155" s="293"/>
    </row>
    <row r="156" spans="7:22" s="221" customFormat="1">
      <c r="G156" s="222"/>
      <c r="H156" s="222"/>
      <c r="V156" s="293"/>
    </row>
    <row r="157" spans="7:22" s="221" customFormat="1">
      <c r="G157" s="222"/>
      <c r="H157" s="222"/>
      <c r="V157" s="293"/>
    </row>
    <row r="158" spans="7:22" s="221" customFormat="1">
      <c r="G158" s="222"/>
      <c r="H158" s="222"/>
      <c r="V158" s="293"/>
    </row>
    <row r="159" spans="7:22" s="221" customFormat="1">
      <c r="G159" s="222"/>
      <c r="H159" s="222"/>
      <c r="V159" s="293"/>
    </row>
    <row r="160" spans="7:22" s="221" customFormat="1">
      <c r="G160" s="222"/>
      <c r="H160" s="222"/>
      <c r="V160" s="293"/>
    </row>
    <row r="161" spans="7:22" s="221" customFormat="1">
      <c r="G161" s="222"/>
      <c r="H161" s="222"/>
      <c r="V161" s="293"/>
    </row>
    <row r="162" spans="7:22" s="221" customFormat="1">
      <c r="G162" s="222"/>
      <c r="H162" s="222"/>
      <c r="V162" s="293"/>
    </row>
    <row r="163" spans="7:22" s="221" customFormat="1">
      <c r="G163" s="222"/>
      <c r="H163" s="222"/>
      <c r="V163" s="293"/>
    </row>
    <row r="164" spans="7:22" s="221" customFormat="1">
      <c r="G164" s="222"/>
      <c r="H164" s="222"/>
      <c r="V164" s="293"/>
    </row>
    <row r="165" spans="7:22" s="221" customFormat="1">
      <c r="G165" s="222"/>
      <c r="H165" s="222"/>
      <c r="V165" s="293"/>
    </row>
    <row r="166" spans="7:22" s="221" customFormat="1">
      <c r="G166" s="222"/>
      <c r="H166" s="222"/>
      <c r="V166" s="293"/>
    </row>
    <row r="167" spans="7:22" s="221" customFormat="1">
      <c r="G167" s="222"/>
      <c r="H167" s="222"/>
      <c r="V167" s="293"/>
    </row>
    <row r="168" spans="7:22" s="221" customFormat="1">
      <c r="G168" s="222"/>
      <c r="H168" s="222"/>
      <c r="V168" s="293"/>
    </row>
    <row r="169" spans="7:22" s="221" customFormat="1">
      <c r="G169" s="222"/>
      <c r="H169" s="222"/>
      <c r="V169" s="293"/>
    </row>
    <row r="170" spans="7:22" s="221" customFormat="1">
      <c r="G170" s="222"/>
      <c r="H170" s="222"/>
      <c r="V170" s="293"/>
    </row>
    <row r="171" spans="7:22" s="221" customFormat="1">
      <c r="G171" s="222"/>
      <c r="H171" s="222"/>
      <c r="V171" s="293"/>
    </row>
    <row r="172" spans="7:22" s="221" customFormat="1">
      <c r="G172" s="222"/>
      <c r="H172" s="222"/>
      <c r="V172" s="293"/>
    </row>
    <row r="173" spans="7:22" s="221" customFormat="1">
      <c r="G173" s="222"/>
      <c r="H173" s="222"/>
      <c r="V173" s="293"/>
    </row>
    <row r="174" spans="7:22" s="221" customFormat="1">
      <c r="G174" s="222"/>
      <c r="H174" s="222"/>
      <c r="V174" s="293"/>
    </row>
    <row r="175" spans="7:22" s="221" customFormat="1">
      <c r="G175" s="222"/>
      <c r="H175" s="222"/>
      <c r="V175" s="293"/>
    </row>
    <row r="176" spans="7:22" s="221" customFormat="1">
      <c r="G176" s="222"/>
      <c r="H176" s="222"/>
      <c r="V176" s="293"/>
    </row>
    <row r="177" spans="7:22" s="221" customFormat="1">
      <c r="G177" s="222"/>
      <c r="H177" s="222"/>
      <c r="V177" s="293"/>
    </row>
    <row r="178" spans="7:22" s="221" customFormat="1">
      <c r="G178" s="222"/>
      <c r="H178" s="222"/>
      <c r="V178" s="293"/>
    </row>
    <row r="179" spans="7:22" s="221" customFormat="1">
      <c r="G179" s="222"/>
      <c r="H179" s="222"/>
      <c r="V179" s="293"/>
    </row>
    <row r="180" spans="7:22" s="221" customFormat="1">
      <c r="G180" s="222"/>
      <c r="H180" s="222"/>
      <c r="V180" s="293"/>
    </row>
    <row r="181" spans="7:22" s="221" customFormat="1">
      <c r="G181" s="222"/>
      <c r="H181" s="222"/>
      <c r="V181" s="293"/>
    </row>
    <row r="182" spans="7:22" s="221" customFormat="1">
      <c r="G182" s="222"/>
      <c r="H182" s="222"/>
      <c r="V182" s="293"/>
    </row>
    <row r="183" spans="7:22" s="221" customFormat="1">
      <c r="G183" s="222"/>
      <c r="H183" s="222"/>
      <c r="V183" s="293"/>
    </row>
    <row r="184" spans="7:22" s="221" customFormat="1">
      <c r="G184" s="222"/>
      <c r="H184" s="222"/>
      <c r="V184" s="293"/>
    </row>
    <row r="185" spans="7:22" s="221" customFormat="1">
      <c r="G185" s="222"/>
      <c r="H185" s="222"/>
      <c r="V185" s="293"/>
    </row>
    <row r="186" spans="7:22" s="221" customFormat="1">
      <c r="G186" s="222"/>
      <c r="H186" s="222"/>
      <c r="V186" s="293"/>
    </row>
    <row r="187" spans="7:22" s="221" customFormat="1">
      <c r="G187" s="222"/>
      <c r="H187" s="222"/>
      <c r="V187" s="293"/>
    </row>
    <row r="188" spans="7:22" s="221" customFormat="1">
      <c r="G188" s="222"/>
      <c r="H188" s="222"/>
      <c r="V188" s="293"/>
    </row>
    <row r="189" spans="7:22" s="221" customFormat="1">
      <c r="G189" s="222"/>
      <c r="H189" s="222"/>
      <c r="V189" s="293"/>
    </row>
    <row r="190" spans="7:22" s="221" customFormat="1">
      <c r="G190" s="222"/>
      <c r="H190" s="222"/>
      <c r="V190" s="293"/>
    </row>
    <row r="191" spans="7:22" s="221" customFormat="1">
      <c r="G191" s="222"/>
      <c r="H191" s="222"/>
      <c r="V191" s="293"/>
    </row>
    <row r="192" spans="7:22" s="221" customFormat="1">
      <c r="G192" s="222"/>
      <c r="H192" s="222"/>
      <c r="V192" s="293"/>
    </row>
    <row r="193" spans="7:22" s="221" customFormat="1">
      <c r="G193" s="222"/>
      <c r="H193" s="222"/>
      <c r="V193" s="293"/>
    </row>
    <row r="194" spans="7:22" s="221" customFormat="1">
      <c r="G194" s="222"/>
      <c r="H194" s="222"/>
      <c r="V194" s="293"/>
    </row>
    <row r="195" spans="7:22" s="221" customFormat="1">
      <c r="G195" s="222"/>
      <c r="H195" s="222"/>
      <c r="V195" s="293"/>
    </row>
    <row r="196" spans="7:22" s="221" customFormat="1">
      <c r="G196" s="222"/>
      <c r="H196" s="222"/>
      <c r="V196" s="293"/>
    </row>
    <row r="197" spans="7:22" s="221" customFormat="1">
      <c r="G197" s="222"/>
      <c r="H197" s="222"/>
      <c r="V197" s="293"/>
    </row>
    <row r="198" spans="7:22" s="221" customFormat="1">
      <c r="G198" s="222"/>
      <c r="H198" s="222"/>
      <c r="V198" s="293"/>
    </row>
    <row r="199" spans="7:22" s="221" customFormat="1">
      <c r="G199" s="222"/>
      <c r="H199" s="222"/>
      <c r="V199" s="293"/>
    </row>
    <row r="200" spans="7:22" s="221" customFormat="1">
      <c r="G200" s="222"/>
      <c r="H200" s="222"/>
      <c r="V200" s="293"/>
    </row>
    <row r="201" spans="7:22" s="221" customFormat="1">
      <c r="G201" s="222"/>
      <c r="H201" s="222"/>
      <c r="V201" s="293"/>
    </row>
    <row r="202" spans="7:22" s="221" customFormat="1">
      <c r="G202" s="222"/>
      <c r="H202" s="222"/>
      <c r="V202" s="293"/>
    </row>
    <row r="203" spans="7:22" s="221" customFormat="1">
      <c r="G203" s="222"/>
      <c r="H203" s="222"/>
      <c r="V203" s="293"/>
    </row>
    <row r="204" spans="7:22" s="221" customFormat="1">
      <c r="G204" s="222"/>
      <c r="H204" s="222"/>
      <c r="V204" s="293"/>
    </row>
    <row r="205" spans="7:22" s="221" customFormat="1">
      <c r="G205" s="222"/>
      <c r="H205" s="222"/>
      <c r="V205" s="293"/>
    </row>
    <row r="206" spans="7:22" s="221" customFormat="1">
      <c r="G206" s="222"/>
      <c r="H206" s="222"/>
      <c r="V206" s="293"/>
    </row>
    <row r="207" spans="7:22" s="221" customFormat="1">
      <c r="G207" s="222"/>
      <c r="H207" s="222"/>
      <c r="V207" s="293"/>
    </row>
    <row r="208" spans="7:22" s="221" customFormat="1">
      <c r="G208" s="222"/>
      <c r="H208" s="222"/>
      <c r="V208" s="293"/>
    </row>
    <row r="209" spans="7:22" s="221" customFormat="1">
      <c r="G209" s="222"/>
      <c r="H209" s="222"/>
      <c r="V209" s="293"/>
    </row>
    <row r="210" spans="7:22" s="221" customFormat="1">
      <c r="G210" s="222"/>
      <c r="H210" s="222"/>
      <c r="V210" s="293"/>
    </row>
    <row r="211" spans="7:22" s="221" customFormat="1">
      <c r="G211" s="222"/>
      <c r="H211" s="222"/>
      <c r="V211" s="293"/>
    </row>
    <row r="212" spans="7:22" s="221" customFormat="1">
      <c r="G212" s="222"/>
      <c r="H212" s="222"/>
      <c r="V212" s="293"/>
    </row>
    <row r="213" spans="7:22" s="221" customFormat="1">
      <c r="G213" s="222"/>
      <c r="H213" s="222"/>
      <c r="V213" s="293"/>
    </row>
    <row r="214" spans="7:22" s="221" customFormat="1">
      <c r="G214" s="222"/>
      <c r="H214" s="222"/>
      <c r="V214" s="293"/>
    </row>
    <row r="215" spans="7:22" s="221" customFormat="1">
      <c r="G215" s="222"/>
      <c r="H215" s="222"/>
      <c r="V215" s="293"/>
    </row>
    <row r="216" spans="7:22" s="221" customFormat="1">
      <c r="G216" s="222"/>
      <c r="H216" s="222"/>
      <c r="V216" s="293"/>
    </row>
    <row r="217" spans="7:22" s="221" customFormat="1">
      <c r="G217" s="222"/>
      <c r="H217" s="222"/>
      <c r="V217" s="293"/>
    </row>
    <row r="218" spans="7:22" s="221" customFormat="1">
      <c r="G218" s="222"/>
      <c r="H218" s="222"/>
      <c r="V218" s="293"/>
    </row>
    <row r="219" spans="7:22" s="221" customFormat="1">
      <c r="G219" s="222"/>
      <c r="H219" s="222"/>
      <c r="V219" s="293"/>
    </row>
    <row r="220" spans="7:22" s="221" customFormat="1">
      <c r="G220" s="222"/>
      <c r="H220" s="222"/>
      <c r="V220" s="293"/>
    </row>
    <row r="221" spans="7:22" s="221" customFormat="1">
      <c r="G221" s="222"/>
      <c r="H221" s="222"/>
      <c r="V221" s="293"/>
    </row>
    <row r="222" spans="7:22" s="221" customFormat="1">
      <c r="G222" s="222"/>
      <c r="H222" s="222"/>
      <c r="V222" s="293"/>
    </row>
    <row r="223" spans="7:22" s="221" customFormat="1">
      <c r="G223" s="222"/>
      <c r="H223" s="222"/>
      <c r="V223" s="293"/>
    </row>
    <row r="224" spans="7:22" s="221" customFormat="1">
      <c r="G224" s="222"/>
      <c r="H224" s="222"/>
      <c r="V224" s="293"/>
    </row>
    <row r="225" spans="7:22" s="221" customFormat="1">
      <c r="G225" s="222"/>
      <c r="H225" s="222"/>
      <c r="V225" s="293"/>
    </row>
    <row r="226" spans="7:22" s="221" customFormat="1">
      <c r="G226" s="222"/>
      <c r="H226" s="222"/>
      <c r="V226" s="293"/>
    </row>
    <row r="227" spans="7:22" s="221" customFormat="1">
      <c r="G227" s="222"/>
      <c r="H227" s="222"/>
      <c r="V227" s="293"/>
    </row>
  </sheetData>
  <sheetProtection algorithmName="SHA-512" hashValue="WLLiNIB9EZ1tP2f/FY/Apm0fSvIf1nOB65Dhc7YnnLG8aNab8Mj3nc5qEZbvmSKxeX93QIGrfC6JBHF04be50Q==" saltValue="Ied4biwwe1o45sY1TH2kWg==" spinCount="100000" sheet="1" objects="1" scenarios="1"/>
  <mergeCells count="105">
    <mergeCell ref="K70:N71"/>
    <mergeCell ref="O70:R71"/>
    <mergeCell ref="B75:S75"/>
    <mergeCell ref="O74:R74"/>
    <mergeCell ref="D69:H71"/>
    <mergeCell ref="C69:C71"/>
    <mergeCell ref="I69:R69"/>
    <mergeCell ref="K64:N65"/>
    <mergeCell ref="O64:R65"/>
    <mergeCell ref="K67:N68"/>
    <mergeCell ref="O67:R68"/>
    <mergeCell ref="D63:H65"/>
    <mergeCell ref="C63:C65"/>
    <mergeCell ref="D66:H68"/>
    <mergeCell ref="C66:C68"/>
    <mergeCell ref="I66:R66"/>
    <mergeCell ref="I63:R63"/>
    <mergeCell ref="O61:R62"/>
    <mergeCell ref="K61:N62"/>
    <mergeCell ref="C56:R56"/>
    <mergeCell ref="C57:R57"/>
    <mergeCell ref="D59:H59"/>
    <mergeCell ref="O59:R60"/>
    <mergeCell ref="K59:N60"/>
    <mergeCell ref="I59:J60"/>
    <mergeCell ref="D60:H62"/>
    <mergeCell ref="C60:C62"/>
    <mergeCell ref="O52:R54"/>
    <mergeCell ref="K46:N47"/>
    <mergeCell ref="O46:R47"/>
    <mergeCell ref="K49:N50"/>
    <mergeCell ref="O49:R50"/>
    <mergeCell ref="D45:H47"/>
    <mergeCell ref="C45:C47"/>
    <mergeCell ref="D48:H50"/>
    <mergeCell ref="C48:C50"/>
    <mergeCell ref="D51:H54"/>
    <mergeCell ref="C51:C54"/>
    <mergeCell ref="I51:R51"/>
    <mergeCell ref="K52:N54"/>
    <mergeCell ref="K40:N40"/>
    <mergeCell ref="K41:N41"/>
    <mergeCell ref="D35:H41"/>
    <mergeCell ref="C35:C41"/>
    <mergeCell ref="D42:H44"/>
    <mergeCell ref="C42:C44"/>
    <mergeCell ref="I48:R48"/>
    <mergeCell ref="I45:R45"/>
    <mergeCell ref="I42:R42"/>
    <mergeCell ref="I35:R35"/>
    <mergeCell ref="K43:N44"/>
    <mergeCell ref="O43:R44"/>
    <mergeCell ref="O36:R41"/>
    <mergeCell ref="J36:J37"/>
    <mergeCell ref="J38:J39"/>
    <mergeCell ref="J40:J41"/>
    <mergeCell ref="I36:I37"/>
    <mergeCell ref="I38:I39"/>
    <mergeCell ref="I40:I41"/>
    <mergeCell ref="K36:N36"/>
    <mergeCell ref="K37:N38"/>
    <mergeCell ref="K39:N39"/>
    <mergeCell ref="J31:J34"/>
    <mergeCell ref="I27:I30"/>
    <mergeCell ref="C22:R22"/>
    <mergeCell ref="D25:H25"/>
    <mergeCell ref="O25:R26"/>
    <mergeCell ref="K25:N26"/>
    <mergeCell ref="I25:J26"/>
    <mergeCell ref="D26:H34"/>
    <mergeCell ref="C26:C34"/>
    <mergeCell ref="C23:R23"/>
    <mergeCell ref="O27:R34"/>
    <mergeCell ref="I31:I34"/>
    <mergeCell ref="K34:N34"/>
    <mergeCell ref="K33:N33"/>
    <mergeCell ref="K32:N32"/>
    <mergeCell ref="K31:N31"/>
    <mergeCell ref="K30:N30"/>
    <mergeCell ref="K29:N29"/>
    <mergeCell ref="K28:N28"/>
    <mergeCell ref="K27:N27"/>
    <mergeCell ref="J27:J30"/>
    <mergeCell ref="J1:J2"/>
    <mergeCell ref="K1:K2"/>
    <mergeCell ref="L1:M2"/>
    <mergeCell ref="U1:W2"/>
    <mergeCell ref="C4:R4"/>
    <mergeCell ref="B1:C2"/>
    <mergeCell ref="D1:D2"/>
    <mergeCell ref="E1:E2"/>
    <mergeCell ref="F1:F2"/>
    <mergeCell ref="G1:G2"/>
    <mergeCell ref="I1:I2"/>
    <mergeCell ref="H1:H2"/>
    <mergeCell ref="C5:R5"/>
    <mergeCell ref="C7:R7"/>
    <mergeCell ref="C12:R12"/>
    <mergeCell ref="C9:R10"/>
    <mergeCell ref="C21:R21"/>
    <mergeCell ref="C14:R14"/>
    <mergeCell ref="C15:R15"/>
    <mergeCell ref="C16:R16"/>
    <mergeCell ref="C17:R17"/>
    <mergeCell ref="C18:R18"/>
  </mergeCells>
  <hyperlinks>
    <hyperlink ref="B1:C2" location="Home!C14" display="HOME" xr:uid="{2E575109-263B-43D2-BBFD-1D7DC723EDEB}"/>
    <hyperlink ref="D1:D2" location="Instructions!C4" display="INSTRUCTIONS" xr:uid="{FA2D2574-265E-4FDC-8A88-48CBC8F2F8BE}"/>
    <hyperlink ref="E1:E2" location="'PO Details'!C4" display="PO DETAILS" xr:uid="{332E735D-D3BB-4996-B2CA-A23439D5F34E}"/>
    <hyperlink ref="F1:F2" location="'Section 1_P2'!C4" display="SECTION 1" xr:uid="{24973BB6-63B9-4B3F-A2F1-00CD8CDC4771}"/>
    <hyperlink ref="G1:G2" location="'Section 2_P4'!C4" display="SECTION 2" xr:uid="{86DDA505-CE7F-4AD7-AFBA-2CB6BFD4AE6A}"/>
    <hyperlink ref="H1:H2" location="'Section 3_P5'!C4" display="SECTION 3" xr:uid="{488D083B-6D9C-46DB-BDED-774B5DDDE8E1}"/>
    <hyperlink ref="J1:J2" location="'Section 5_P7'!C4" display="SECTION 5" xr:uid="{ADBCA55E-9E4D-4966-8662-EF4AA632925D}"/>
    <hyperlink ref="K1:K2" location="'Section 6_EF'!C4" display="SECTION 6" xr:uid="{AC24F08B-A39B-4789-A787-658FEA829FF9}"/>
    <hyperlink ref="L1:M2" location="'Section 7_P12'!C4" display="SECTION 7" xr:uid="{4BB96A7E-9B04-49E2-BED6-990FB231A533}"/>
    <hyperlink ref="I1:I2" location="'Section 4_P6'!C4" display="SECTION 4" xr:uid="{B6D0215F-E259-479A-85A3-E6C745160850}"/>
    <hyperlink ref="K28:N28" r:id="rId1" display="- The World Conservation Union (IUCN) Category I-IV protected areas (http://www.protectedplanet.net/)" xr:uid="{FA511600-28DD-4863-9DE5-194D3F7E8B53}"/>
    <hyperlink ref="K29:N29" r:id="rId2" display="- Wetlands of International Importance designated under the Ramsar Convention (https://www.ramsar.org/countries)" xr:uid="{E6E121F6-DBA2-4BAC-953B-4EFC0443D5DA}"/>
    <hyperlink ref="K30:N30" r:id="rId3" display="- World Heritage Sites designated under the UNESCO World Heritage Convention (https://whc.unesco.org/en/list/)" xr:uid="{163BE478-B8A1-4754-80F6-141A98CE7FC8}"/>
    <hyperlink ref="K31:N31" r:id="rId4" display="- Biosphere Reserves designated under the UNESCO Man and the Biosphere Programme (https://www.unesco.org/en/mab/list?hub=66369)" xr:uid="{0E2D0DFF-D9ED-482B-802F-29A3A5FC2449}"/>
    <hyperlink ref="K39:N39" r:id="rId5" display="- Natura 2000 sites (the EU Birds and Habitats Directives: https://natura2000.eea.europa.eu/);" xr:uid="{19F6B114-E8E0-4DC1-BB0A-AA575155A46B}"/>
    <hyperlink ref="K40:N40" r:id="rId6" display="- Areas listed on the IUCN Red List of Ecosystems (IUCN-CEM 2016: https://assessments.iucnrle.org/);" xr:uid="{BD90A288-73F1-42CB-A6F3-EDE089FF42BF}"/>
    <hyperlink ref="K37:N38" r:id="rId7" display="- Key Biodiversity Areas (KBA) as indicated in the IBAT for Business Tool (https://www.ibat-alliance.org/), including Alliance for Zero Extinction Areas (AZEs), Important Bird Areas (IBAs), and IUCN Key Freshwater Biodiversity Areas;" xr:uid="{F6828392-95ED-4363-9016-1F34150CE881}"/>
    <hyperlink ref="K64:N65" r:id="rId8" display="The Global Invasive Species Database website: https://www.iucngisd.org/gisd/" xr:uid="{E2481C1C-D8F1-4DB1-94DA-BC9A38E9061A}"/>
    <hyperlink ref="O74:R74" location="'Section 6_EF'!C4" display="Click here to go to Section 6" xr:uid="{5CFB8FAB-A6F4-4ACC-A014-D8494A77EC53}"/>
  </hyperlinks>
  <pageMargins left="0.7" right="0.7" top="0.75" bottom="0.75" header="0.3" footer="0.3"/>
  <pageSetup paperSize="9" orientation="portrait" r:id="rId9"/>
  <drawing r:id="rId10"/>
  <legacyDrawing r:id="rId11"/>
  <mc:AlternateContent xmlns:mc="http://schemas.openxmlformats.org/markup-compatibility/2006">
    <mc:Choice Requires="x14">
      <controls>
        <mc:AlternateContent xmlns:mc="http://schemas.openxmlformats.org/markup-compatibility/2006">
          <mc:Choice Requires="x14">
            <control shapeId="7228" r:id="rId12" name="Option Button 60">
              <controlPr locked="0" defaultSize="0" autoFill="0" autoLine="0" autoPict="0" altText="">
                <anchor>
                  <from>
                    <xdr:col>8</xdr:col>
                    <xdr:colOff>276225</xdr:colOff>
                    <xdr:row>26</xdr:row>
                    <xdr:rowOff>266700</xdr:rowOff>
                  </from>
                  <to>
                    <xdr:col>8</xdr:col>
                    <xdr:colOff>600075</xdr:colOff>
                    <xdr:row>28</xdr:row>
                    <xdr:rowOff>247650</xdr:rowOff>
                  </to>
                </anchor>
              </controlPr>
            </control>
          </mc:Choice>
        </mc:AlternateContent>
        <mc:AlternateContent xmlns:mc="http://schemas.openxmlformats.org/markup-compatibility/2006">
          <mc:Choice Requires="x14">
            <control shapeId="7229" r:id="rId13" name="Option Button 61">
              <controlPr locked="0" defaultSize="0" autoFill="0" autoLine="0" autoPict="0">
                <anchor>
                  <from>
                    <xdr:col>8</xdr:col>
                    <xdr:colOff>285750</xdr:colOff>
                    <xdr:row>30</xdr:row>
                    <xdr:rowOff>66675</xdr:rowOff>
                  </from>
                  <to>
                    <xdr:col>8</xdr:col>
                    <xdr:colOff>647700</xdr:colOff>
                    <xdr:row>33</xdr:row>
                    <xdr:rowOff>85725</xdr:rowOff>
                  </to>
                </anchor>
              </controlPr>
            </control>
          </mc:Choice>
        </mc:AlternateContent>
        <mc:AlternateContent xmlns:mc="http://schemas.openxmlformats.org/markup-compatibility/2006">
          <mc:Choice Requires="x14">
            <control shapeId="7230" r:id="rId14" name="Group Box 62">
              <controlPr defaultSize="0" autoFill="0" autoPict="0" altText="Select">
                <anchor>
                  <from>
                    <xdr:col>8</xdr:col>
                    <xdr:colOff>9525</xdr:colOff>
                    <xdr:row>25</xdr:row>
                    <xdr:rowOff>57150</xdr:rowOff>
                  </from>
                  <to>
                    <xdr:col>9</xdr:col>
                    <xdr:colOff>0</xdr:colOff>
                    <xdr:row>34</xdr:row>
                    <xdr:rowOff>0</xdr:rowOff>
                  </to>
                </anchor>
              </controlPr>
            </control>
          </mc:Choice>
        </mc:AlternateContent>
        <mc:AlternateContent xmlns:mc="http://schemas.openxmlformats.org/markup-compatibility/2006">
          <mc:Choice Requires="x14">
            <control shapeId="7244" r:id="rId15" name="Option Button 76">
              <controlPr locked="0" defaultSize="0" autoFill="0" autoLine="0" autoPict="0" altText="">
                <anchor>
                  <from>
                    <xdr:col>8</xdr:col>
                    <xdr:colOff>295275</xdr:colOff>
                    <xdr:row>42</xdr:row>
                    <xdr:rowOff>47625</xdr:rowOff>
                  </from>
                  <to>
                    <xdr:col>8</xdr:col>
                    <xdr:colOff>609600</xdr:colOff>
                    <xdr:row>42</xdr:row>
                    <xdr:rowOff>295275</xdr:rowOff>
                  </to>
                </anchor>
              </controlPr>
            </control>
          </mc:Choice>
        </mc:AlternateContent>
        <mc:AlternateContent xmlns:mc="http://schemas.openxmlformats.org/markup-compatibility/2006">
          <mc:Choice Requires="x14">
            <control shapeId="7245" r:id="rId16" name="Option Button 77">
              <controlPr locked="0" defaultSize="0" autoFill="0" autoLine="0" autoPict="0">
                <anchor>
                  <from>
                    <xdr:col>8</xdr:col>
                    <xdr:colOff>295275</xdr:colOff>
                    <xdr:row>43</xdr:row>
                    <xdr:rowOff>28575</xdr:rowOff>
                  </from>
                  <to>
                    <xdr:col>8</xdr:col>
                    <xdr:colOff>590550</xdr:colOff>
                    <xdr:row>44</xdr:row>
                    <xdr:rowOff>0</xdr:rowOff>
                  </to>
                </anchor>
              </controlPr>
            </control>
          </mc:Choice>
        </mc:AlternateContent>
        <mc:AlternateContent xmlns:mc="http://schemas.openxmlformats.org/markup-compatibility/2006">
          <mc:Choice Requires="x14">
            <control shapeId="7246" r:id="rId17" name="Group Box 78">
              <controlPr defaultSize="0" autoFill="0" autoPict="0" altText="Select">
                <anchor>
                  <from>
                    <xdr:col>8</xdr:col>
                    <xdr:colOff>9525</xdr:colOff>
                    <xdr:row>41</xdr:row>
                    <xdr:rowOff>76200</xdr:rowOff>
                  </from>
                  <to>
                    <xdr:col>9</xdr:col>
                    <xdr:colOff>0</xdr:colOff>
                    <xdr:row>44</xdr:row>
                    <xdr:rowOff>0</xdr:rowOff>
                  </to>
                </anchor>
              </controlPr>
            </control>
          </mc:Choice>
        </mc:AlternateContent>
        <mc:AlternateContent xmlns:mc="http://schemas.openxmlformats.org/markup-compatibility/2006">
          <mc:Choice Requires="x14">
            <control shapeId="7247" r:id="rId18" name="Option Button 79">
              <controlPr locked="0" defaultSize="0" autoFill="0" autoLine="0" autoPict="0" altText="">
                <anchor>
                  <from>
                    <xdr:col>8</xdr:col>
                    <xdr:colOff>285750</xdr:colOff>
                    <xdr:row>45</xdr:row>
                    <xdr:rowOff>85725</xdr:rowOff>
                  </from>
                  <to>
                    <xdr:col>8</xdr:col>
                    <xdr:colOff>590550</xdr:colOff>
                    <xdr:row>45</xdr:row>
                    <xdr:rowOff>419100</xdr:rowOff>
                  </to>
                </anchor>
              </controlPr>
            </control>
          </mc:Choice>
        </mc:AlternateContent>
        <mc:AlternateContent xmlns:mc="http://schemas.openxmlformats.org/markup-compatibility/2006">
          <mc:Choice Requires="x14">
            <control shapeId="7248" r:id="rId19" name="Option Button 80">
              <controlPr locked="0" defaultSize="0" autoFill="0" autoLine="0" autoPict="0">
                <anchor>
                  <from>
                    <xdr:col>8</xdr:col>
                    <xdr:colOff>285750</xdr:colOff>
                    <xdr:row>46</xdr:row>
                    <xdr:rowOff>0</xdr:rowOff>
                  </from>
                  <to>
                    <xdr:col>8</xdr:col>
                    <xdr:colOff>581025</xdr:colOff>
                    <xdr:row>46</xdr:row>
                    <xdr:rowOff>428625</xdr:rowOff>
                  </to>
                </anchor>
              </controlPr>
            </control>
          </mc:Choice>
        </mc:AlternateContent>
        <mc:AlternateContent xmlns:mc="http://schemas.openxmlformats.org/markup-compatibility/2006">
          <mc:Choice Requires="x14">
            <control shapeId="7249" r:id="rId20" name="Group Box 81">
              <controlPr defaultSize="0" autoFill="0" autoPict="0" altText="Select">
                <anchor>
                  <from>
                    <xdr:col>8</xdr:col>
                    <xdr:colOff>9525</xdr:colOff>
                    <xdr:row>44</xdr:row>
                    <xdr:rowOff>66675</xdr:rowOff>
                  </from>
                  <to>
                    <xdr:col>9</xdr:col>
                    <xdr:colOff>0</xdr:colOff>
                    <xdr:row>46</xdr:row>
                    <xdr:rowOff>428625</xdr:rowOff>
                  </to>
                </anchor>
              </controlPr>
            </control>
          </mc:Choice>
        </mc:AlternateContent>
        <mc:AlternateContent xmlns:mc="http://schemas.openxmlformats.org/markup-compatibility/2006">
          <mc:Choice Requires="x14">
            <control shapeId="7250" r:id="rId21" name="Option Button 82">
              <controlPr locked="0" defaultSize="0" autoFill="0" autoLine="0" autoPict="0" altText="">
                <anchor>
                  <from>
                    <xdr:col>8</xdr:col>
                    <xdr:colOff>276225</xdr:colOff>
                    <xdr:row>48</xdr:row>
                    <xdr:rowOff>19050</xdr:rowOff>
                  </from>
                  <to>
                    <xdr:col>8</xdr:col>
                    <xdr:colOff>600075</xdr:colOff>
                    <xdr:row>48</xdr:row>
                    <xdr:rowOff>257175</xdr:rowOff>
                  </to>
                </anchor>
              </controlPr>
            </control>
          </mc:Choice>
        </mc:AlternateContent>
        <mc:AlternateContent xmlns:mc="http://schemas.openxmlformats.org/markup-compatibility/2006">
          <mc:Choice Requires="x14">
            <control shapeId="7251" r:id="rId22" name="Option Button 83">
              <controlPr locked="0" defaultSize="0" autoFill="0" autoLine="0" autoPict="0">
                <anchor>
                  <from>
                    <xdr:col>8</xdr:col>
                    <xdr:colOff>276225</xdr:colOff>
                    <xdr:row>49</xdr:row>
                    <xdr:rowOff>0</xdr:rowOff>
                  </from>
                  <to>
                    <xdr:col>8</xdr:col>
                    <xdr:colOff>571500</xdr:colOff>
                    <xdr:row>49</xdr:row>
                    <xdr:rowOff>266700</xdr:rowOff>
                  </to>
                </anchor>
              </controlPr>
            </control>
          </mc:Choice>
        </mc:AlternateContent>
        <mc:AlternateContent xmlns:mc="http://schemas.openxmlformats.org/markup-compatibility/2006">
          <mc:Choice Requires="x14">
            <control shapeId="7252" r:id="rId23" name="Group Box 84">
              <controlPr defaultSize="0" autoFill="0" autoPict="0" altText="Select">
                <anchor>
                  <from>
                    <xdr:col>8</xdr:col>
                    <xdr:colOff>9525</xdr:colOff>
                    <xdr:row>47</xdr:row>
                    <xdr:rowOff>85725</xdr:rowOff>
                  </from>
                  <to>
                    <xdr:col>9</xdr:col>
                    <xdr:colOff>0</xdr:colOff>
                    <xdr:row>49</xdr:row>
                    <xdr:rowOff>276225</xdr:rowOff>
                  </to>
                </anchor>
              </controlPr>
            </control>
          </mc:Choice>
        </mc:AlternateContent>
        <mc:AlternateContent xmlns:mc="http://schemas.openxmlformats.org/markup-compatibility/2006">
          <mc:Choice Requires="x14">
            <control shapeId="7262" r:id="rId24" name="Group Box 94">
              <controlPr defaultSize="0" autoFill="0" autoPict="0">
                <anchor>
                  <from>
                    <xdr:col>8</xdr:col>
                    <xdr:colOff>0</xdr:colOff>
                    <xdr:row>50</xdr:row>
                    <xdr:rowOff>85725</xdr:rowOff>
                  </from>
                  <to>
                    <xdr:col>9</xdr:col>
                    <xdr:colOff>0</xdr:colOff>
                    <xdr:row>54</xdr:row>
                    <xdr:rowOff>0</xdr:rowOff>
                  </to>
                </anchor>
              </controlPr>
            </control>
          </mc:Choice>
        </mc:AlternateContent>
        <mc:AlternateContent xmlns:mc="http://schemas.openxmlformats.org/markup-compatibility/2006">
          <mc:Choice Requires="x14">
            <control shapeId="7263" r:id="rId25" name="Option Button 95">
              <controlPr defaultSize="0" autoFill="0" autoLine="0" autoPict="0">
                <anchor>
                  <from>
                    <xdr:col>8</xdr:col>
                    <xdr:colOff>285750</xdr:colOff>
                    <xdr:row>51</xdr:row>
                    <xdr:rowOff>19050</xdr:rowOff>
                  </from>
                  <to>
                    <xdr:col>8</xdr:col>
                    <xdr:colOff>590550</xdr:colOff>
                    <xdr:row>51</xdr:row>
                    <xdr:rowOff>257175</xdr:rowOff>
                  </to>
                </anchor>
              </controlPr>
            </control>
          </mc:Choice>
        </mc:AlternateContent>
        <mc:AlternateContent xmlns:mc="http://schemas.openxmlformats.org/markup-compatibility/2006">
          <mc:Choice Requires="x14">
            <control shapeId="7264" r:id="rId26" name="Option Button 96">
              <controlPr defaultSize="0" autoFill="0" autoLine="0" autoPict="0">
                <anchor>
                  <from>
                    <xdr:col>8</xdr:col>
                    <xdr:colOff>295275</xdr:colOff>
                    <xdr:row>52</xdr:row>
                    <xdr:rowOff>38100</xdr:rowOff>
                  </from>
                  <to>
                    <xdr:col>8</xdr:col>
                    <xdr:colOff>552450</xdr:colOff>
                    <xdr:row>52</xdr:row>
                    <xdr:rowOff>228600</xdr:rowOff>
                  </to>
                </anchor>
              </controlPr>
            </control>
          </mc:Choice>
        </mc:AlternateContent>
        <mc:AlternateContent xmlns:mc="http://schemas.openxmlformats.org/markup-compatibility/2006">
          <mc:Choice Requires="x14">
            <control shapeId="7265" r:id="rId27" name="Option Button 97">
              <controlPr defaultSize="0" autoFill="0" autoLine="0" autoPict="0">
                <anchor>
                  <from>
                    <xdr:col>8</xdr:col>
                    <xdr:colOff>295275</xdr:colOff>
                    <xdr:row>53</xdr:row>
                    <xdr:rowOff>9525</xdr:rowOff>
                  </from>
                  <to>
                    <xdr:col>8</xdr:col>
                    <xdr:colOff>571500</xdr:colOff>
                    <xdr:row>53</xdr:row>
                    <xdr:rowOff>257175</xdr:rowOff>
                  </to>
                </anchor>
              </controlPr>
            </control>
          </mc:Choice>
        </mc:AlternateContent>
        <mc:AlternateContent xmlns:mc="http://schemas.openxmlformats.org/markup-compatibility/2006">
          <mc:Choice Requires="x14">
            <control shapeId="7274" r:id="rId28" name="Option Button 106">
              <controlPr locked="0" defaultSize="0" autoFill="0" autoLine="0" autoPict="0" altText="">
                <anchor>
                  <from>
                    <xdr:col>8</xdr:col>
                    <xdr:colOff>304800</xdr:colOff>
                    <xdr:row>66</xdr:row>
                    <xdr:rowOff>28575</xdr:rowOff>
                  </from>
                  <to>
                    <xdr:col>8</xdr:col>
                    <xdr:colOff>619125</xdr:colOff>
                    <xdr:row>66</xdr:row>
                    <xdr:rowOff>276225</xdr:rowOff>
                  </to>
                </anchor>
              </controlPr>
            </control>
          </mc:Choice>
        </mc:AlternateContent>
        <mc:AlternateContent xmlns:mc="http://schemas.openxmlformats.org/markup-compatibility/2006">
          <mc:Choice Requires="x14">
            <control shapeId="7275" r:id="rId29" name="Option Button 107">
              <controlPr locked="0" defaultSize="0" autoFill="0" autoLine="0" autoPict="0">
                <anchor>
                  <from>
                    <xdr:col>8</xdr:col>
                    <xdr:colOff>314325</xdr:colOff>
                    <xdr:row>67</xdr:row>
                    <xdr:rowOff>66675</xdr:rowOff>
                  </from>
                  <to>
                    <xdr:col>8</xdr:col>
                    <xdr:colOff>581025</xdr:colOff>
                    <xdr:row>67</xdr:row>
                    <xdr:rowOff>295275</xdr:rowOff>
                  </to>
                </anchor>
              </controlPr>
            </control>
          </mc:Choice>
        </mc:AlternateContent>
        <mc:AlternateContent xmlns:mc="http://schemas.openxmlformats.org/markup-compatibility/2006">
          <mc:Choice Requires="x14">
            <control shapeId="7276" r:id="rId30" name="Group Box 108">
              <controlPr defaultSize="0" autoFill="0" autoPict="0" altText="Select">
                <anchor>
                  <from>
                    <xdr:col>8</xdr:col>
                    <xdr:colOff>9525</xdr:colOff>
                    <xdr:row>65</xdr:row>
                    <xdr:rowOff>66675</xdr:rowOff>
                  </from>
                  <to>
                    <xdr:col>9</xdr:col>
                    <xdr:colOff>0</xdr:colOff>
                    <xdr:row>67</xdr:row>
                    <xdr:rowOff>304800</xdr:rowOff>
                  </to>
                </anchor>
              </controlPr>
            </control>
          </mc:Choice>
        </mc:AlternateContent>
        <mc:AlternateContent xmlns:mc="http://schemas.openxmlformats.org/markup-compatibility/2006">
          <mc:Choice Requires="x14">
            <control shapeId="7277" r:id="rId31" name="Option Button 109">
              <controlPr locked="0" defaultSize="0" autoFill="0" autoLine="0" autoPict="0" altText="">
                <anchor>
                  <from>
                    <xdr:col>8</xdr:col>
                    <xdr:colOff>304800</xdr:colOff>
                    <xdr:row>69</xdr:row>
                    <xdr:rowOff>38100</xdr:rowOff>
                  </from>
                  <to>
                    <xdr:col>8</xdr:col>
                    <xdr:colOff>619125</xdr:colOff>
                    <xdr:row>69</xdr:row>
                    <xdr:rowOff>304800</xdr:rowOff>
                  </to>
                </anchor>
              </controlPr>
            </control>
          </mc:Choice>
        </mc:AlternateContent>
        <mc:AlternateContent xmlns:mc="http://schemas.openxmlformats.org/markup-compatibility/2006">
          <mc:Choice Requires="x14">
            <control shapeId="7278" r:id="rId32" name="Option Button 110">
              <controlPr locked="0" defaultSize="0" autoFill="0" autoLine="0" autoPict="0">
                <anchor>
                  <from>
                    <xdr:col>8</xdr:col>
                    <xdr:colOff>314325</xdr:colOff>
                    <xdr:row>70</xdr:row>
                    <xdr:rowOff>47625</xdr:rowOff>
                  </from>
                  <to>
                    <xdr:col>8</xdr:col>
                    <xdr:colOff>609600</xdr:colOff>
                    <xdr:row>70</xdr:row>
                    <xdr:rowOff>323850</xdr:rowOff>
                  </to>
                </anchor>
              </controlPr>
            </control>
          </mc:Choice>
        </mc:AlternateContent>
        <mc:AlternateContent xmlns:mc="http://schemas.openxmlformats.org/markup-compatibility/2006">
          <mc:Choice Requires="x14">
            <control shapeId="7279" r:id="rId33" name="Group Box 111">
              <controlPr defaultSize="0" autoFill="0" autoPict="0" altText="Select">
                <anchor>
                  <from>
                    <xdr:col>8</xdr:col>
                    <xdr:colOff>9525</xdr:colOff>
                    <xdr:row>68</xdr:row>
                    <xdr:rowOff>66675</xdr:rowOff>
                  </from>
                  <to>
                    <xdr:col>9</xdr:col>
                    <xdr:colOff>0</xdr:colOff>
                    <xdr:row>71</xdr:row>
                    <xdr:rowOff>0</xdr:rowOff>
                  </to>
                </anchor>
              </controlPr>
            </control>
          </mc:Choice>
        </mc:AlternateContent>
        <mc:AlternateContent xmlns:mc="http://schemas.openxmlformats.org/markup-compatibility/2006">
          <mc:Choice Requires="x14">
            <control shapeId="7280" r:id="rId34" name="Option Button 112">
              <controlPr locked="0" defaultSize="0" autoFill="0" autoLine="0" autoPict="0" altText="">
                <anchor>
                  <from>
                    <xdr:col>8</xdr:col>
                    <xdr:colOff>295275</xdr:colOff>
                    <xdr:row>63</xdr:row>
                    <xdr:rowOff>19050</xdr:rowOff>
                  </from>
                  <to>
                    <xdr:col>8</xdr:col>
                    <xdr:colOff>619125</xdr:colOff>
                    <xdr:row>63</xdr:row>
                    <xdr:rowOff>238125</xdr:rowOff>
                  </to>
                </anchor>
              </controlPr>
            </control>
          </mc:Choice>
        </mc:AlternateContent>
        <mc:AlternateContent xmlns:mc="http://schemas.openxmlformats.org/markup-compatibility/2006">
          <mc:Choice Requires="x14">
            <control shapeId="7281" r:id="rId35" name="Option Button 113">
              <controlPr locked="0" defaultSize="0" autoFill="0" autoLine="0" autoPict="0">
                <anchor>
                  <from>
                    <xdr:col>8</xdr:col>
                    <xdr:colOff>295275</xdr:colOff>
                    <xdr:row>64</xdr:row>
                    <xdr:rowOff>19050</xdr:rowOff>
                  </from>
                  <to>
                    <xdr:col>8</xdr:col>
                    <xdr:colOff>590550</xdr:colOff>
                    <xdr:row>64</xdr:row>
                    <xdr:rowOff>266700</xdr:rowOff>
                  </to>
                </anchor>
              </controlPr>
            </control>
          </mc:Choice>
        </mc:AlternateContent>
        <mc:AlternateContent xmlns:mc="http://schemas.openxmlformats.org/markup-compatibility/2006">
          <mc:Choice Requires="x14">
            <control shapeId="7282" r:id="rId36" name="Group Box 114">
              <controlPr defaultSize="0" autoFill="0" autoPict="0" altText="Select">
                <anchor>
                  <from>
                    <xdr:col>8</xdr:col>
                    <xdr:colOff>9525</xdr:colOff>
                    <xdr:row>62</xdr:row>
                    <xdr:rowOff>47625</xdr:rowOff>
                  </from>
                  <to>
                    <xdr:col>9</xdr:col>
                    <xdr:colOff>0</xdr:colOff>
                    <xdr:row>65</xdr:row>
                    <xdr:rowOff>0</xdr:rowOff>
                  </to>
                </anchor>
              </controlPr>
            </control>
          </mc:Choice>
        </mc:AlternateContent>
        <mc:AlternateContent xmlns:mc="http://schemas.openxmlformats.org/markup-compatibility/2006">
          <mc:Choice Requires="x14">
            <control shapeId="7284" r:id="rId37" name="Option Button 116">
              <controlPr locked="0" defaultSize="0" autoFill="0" autoLine="0" autoPict="0" altText="">
                <anchor>
                  <from>
                    <xdr:col>8</xdr:col>
                    <xdr:colOff>276225</xdr:colOff>
                    <xdr:row>60</xdr:row>
                    <xdr:rowOff>28575</xdr:rowOff>
                  </from>
                  <to>
                    <xdr:col>8</xdr:col>
                    <xdr:colOff>600075</xdr:colOff>
                    <xdr:row>60</xdr:row>
                    <xdr:rowOff>276225</xdr:rowOff>
                  </to>
                </anchor>
              </controlPr>
            </control>
          </mc:Choice>
        </mc:AlternateContent>
        <mc:AlternateContent xmlns:mc="http://schemas.openxmlformats.org/markup-compatibility/2006">
          <mc:Choice Requires="x14">
            <control shapeId="7285" r:id="rId38" name="Option Button 117">
              <controlPr locked="0" defaultSize="0" autoFill="0" autoLine="0" autoPict="0">
                <anchor>
                  <from>
                    <xdr:col>8</xdr:col>
                    <xdr:colOff>285750</xdr:colOff>
                    <xdr:row>60</xdr:row>
                    <xdr:rowOff>285750</xdr:rowOff>
                  </from>
                  <to>
                    <xdr:col>8</xdr:col>
                    <xdr:colOff>571500</xdr:colOff>
                    <xdr:row>62</xdr:row>
                    <xdr:rowOff>0</xdr:rowOff>
                  </to>
                </anchor>
              </controlPr>
            </control>
          </mc:Choice>
        </mc:AlternateContent>
        <mc:AlternateContent xmlns:mc="http://schemas.openxmlformats.org/markup-compatibility/2006">
          <mc:Choice Requires="x14">
            <control shapeId="7286" r:id="rId39" name="Group Box 118">
              <controlPr defaultSize="0" autoFill="0" autoPict="0" altText="Select">
                <anchor>
                  <from>
                    <xdr:col>8</xdr:col>
                    <xdr:colOff>9525</xdr:colOff>
                    <xdr:row>59</xdr:row>
                    <xdr:rowOff>76200</xdr:rowOff>
                  </from>
                  <to>
                    <xdr:col>9</xdr:col>
                    <xdr:colOff>0</xdr:colOff>
                    <xdr:row>62</xdr:row>
                    <xdr:rowOff>0</xdr:rowOff>
                  </to>
                </anchor>
              </controlPr>
            </control>
          </mc:Choice>
        </mc:AlternateContent>
        <mc:AlternateContent xmlns:mc="http://schemas.openxmlformats.org/markup-compatibility/2006">
          <mc:Choice Requires="x14">
            <control shapeId="2" r:id="rId40" name="Group Box 120">
              <controlPr defaultSize="0" autoFill="0" autoPict="0">
                <anchor>
                  <from>
                    <xdr:col>8</xdr:col>
                    <xdr:colOff>0</xdr:colOff>
                    <xdr:row>34</xdr:row>
                    <xdr:rowOff>66675</xdr:rowOff>
                  </from>
                  <to>
                    <xdr:col>9</xdr:col>
                    <xdr:colOff>0</xdr:colOff>
                    <xdr:row>41</xdr:row>
                    <xdr:rowOff>0</xdr:rowOff>
                  </to>
                </anchor>
              </controlPr>
            </control>
          </mc:Choice>
        </mc:AlternateContent>
        <mc:AlternateContent xmlns:mc="http://schemas.openxmlformats.org/markup-compatibility/2006">
          <mc:Choice Requires="x14">
            <control shapeId="17" r:id="rId41" name="Option Button 121">
              <controlPr defaultSize="0" autoFill="0" autoLine="0" autoPict="0">
                <anchor>
                  <from>
                    <xdr:col>8</xdr:col>
                    <xdr:colOff>257175</xdr:colOff>
                    <xdr:row>35</xdr:row>
                    <xdr:rowOff>114300</xdr:rowOff>
                  </from>
                  <to>
                    <xdr:col>8</xdr:col>
                    <xdr:colOff>552450</xdr:colOff>
                    <xdr:row>36</xdr:row>
                    <xdr:rowOff>114300</xdr:rowOff>
                  </to>
                </anchor>
              </controlPr>
            </control>
          </mc:Choice>
        </mc:AlternateContent>
        <mc:AlternateContent xmlns:mc="http://schemas.openxmlformats.org/markup-compatibility/2006">
          <mc:Choice Requires="x14">
            <control shapeId="18" r:id="rId42" name="Option Button 122">
              <controlPr defaultSize="0" autoFill="0" autoLine="0" autoPict="0">
                <anchor>
                  <from>
                    <xdr:col>8</xdr:col>
                    <xdr:colOff>266700</xdr:colOff>
                    <xdr:row>37</xdr:row>
                    <xdr:rowOff>133350</xdr:rowOff>
                  </from>
                  <to>
                    <xdr:col>8</xdr:col>
                    <xdr:colOff>552450</xdr:colOff>
                    <xdr:row>38</xdr:row>
                    <xdr:rowOff>57150</xdr:rowOff>
                  </to>
                </anchor>
              </controlPr>
            </control>
          </mc:Choice>
        </mc:AlternateContent>
        <mc:AlternateContent xmlns:mc="http://schemas.openxmlformats.org/markup-compatibility/2006">
          <mc:Choice Requires="x14">
            <control shapeId="7292" r:id="rId43" name="Option Button 124">
              <controlPr defaultSize="0" autoFill="0" autoLine="0" autoPict="0">
                <anchor>
                  <from>
                    <xdr:col>8</xdr:col>
                    <xdr:colOff>266700</xdr:colOff>
                    <xdr:row>39</xdr:row>
                    <xdr:rowOff>114300</xdr:rowOff>
                  </from>
                  <to>
                    <xdr:col>8</xdr:col>
                    <xdr:colOff>514350</xdr:colOff>
                    <xdr:row>40</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14560"/>
  </sheetPr>
  <dimension ref="A1:BJ192"/>
  <sheetViews>
    <sheetView showGridLines="0" zoomScale="90" zoomScaleNormal="90" workbookViewId="0">
      <pane ySplit="4" topLeftCell="A5" activePane="bottomLeft" state="frozen"/>
      <selection pane="bottomLeft" activeCell="L1" sqref="L1:M2"/>
    </sheetView>
  </sheetViews>
  <sheetFormatPr defaultColWidth="8.85546875" defaultRowHeight="14.25"/>
  <cols>
    <col min="1" max="1" width="1" style="94" customWidth="1"/>
    <col min="2" max="2" width="2.5703125" style="15" customWidth="1"/>
    <col min="3" max="3" width="5" style="15" customWidth="1"/>
    <col min="4" max="4" width="15.5703125" style="15" customWidth="1"/>
    <col min="5" max="5" width="12.28515625" style="15" customWidth="1"/>
    <col min="6" max="6" width="12.28515625" style="22" customWidth="1"/>
    <col min="7" max="7" width="11.42578125" style="22" customWidth="1"/>
    <col min="8" max="8" width="12.28515625" style="22" customWidth="1"/>
    <col min="9" max="9" width="12" style="15" customWidth="1"/>
    <col min="10" max="10" width="12.140625" style="15" customWidth="1"/>
    <col min="11" max="11" width="10.7109375" style="15" customWidth="1"/>
    <col min="12" max="14" width="8.85546875" style="15"/>
    <col min="15" max="15" width="49.42578125" style="15" customWidth="1"/>
    <col min="16" max="16" width="8.85546875" style="15"/>
    <col min="17" max="17" width="10.7109375" style="15" customWidth="1"/>
    <col min="18" max="18" width="8.7109375" style="15" customWidth="1"/>
    <col min="19" max="19" width="2.28515625" style="15" customWidth="1"/>
    <col min="20" max="20" width="2.7109375" style="178" customWidth="1"/>
    <col min="21" max="21" width="3.28515625" style="15" hidden="1" customWidth="1"/>
    <col min="22" max="22" width="4.5703125" style="17" hidden="1" customWidth="1"/>
    <col min="23" max="23" width="4.7109375" style="15" hidden="1" customWidth="1"/>
    <col min="24" max="60" width="8.85546875" style="178"/>
    <col min="61" max="16384" width="8.85546875" style="15"/>
  </cols>
  <sheetData>
    <row r="1" spans="1:62" s="13" customFormat="1">
      <c r="A1" s="102"/>
      <c r="B1" s="631" t="s">
        <v>55</v>
      </c>
      <c r="C1" s="632"/>
      <c r="D1" s="474" t="s">
        <v>56</v>
      </c>
      <c r="E1" s="474" t="s">
        <v>131</v>
      </c>
      <c r="F1" s="474" t="s">
        <v>132</v>
      </c>
      <c r="G1" s="474" t="s">
        <v>133</v>
      </c>
      <c r="H1" s="474" t="s">
        <v>134</v>
      </c>
      <c r="I1" s="474" t="s">
        <v>135</v>
      </c>
      <c r="J1" s="474" t="s">
        <v>136</v>
      </c>
      <c r="K1" s="455" t="s">
        <v>137</v>
      </c>
      <c r="L1" s="477" t="s">
        <v>138</v>
      </c>
      <c r="M1" s="477"/>
      <c r="N1" s="56"/>
      <c r="O1" s="56"/>
      <c r="P1" s="56"/>
      <c r="Q1" s="56"/>
      <c r="R1" s="56"/>
      <c r="S1" s="57"/>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row>
    <row r="2" spans="1:62" s="13" customFormat="1" ht="15" thickBot="1">
      <c r="A2" s="102"/>
      <c r="B2" s="633"/>
      <c r="C2" s="634"/>
      <c r="D2" s="386"/>
      <c r="E2" s="386"/>
      <c r="F2" s="386"/>
      <c r="G2" s="385"/>
      <c r="H2" s="386"/>
      <c r="I2" s="386"/>
      <c r="J2" s="386"/>
      <c r="K2" s="730"/>
      <c r="L2" s="478"/>
      <c r="M2" s="478"/>
      <c r="N2" s="59"/>
      <c r="O2" s="59"/>
      <c r="P2" s="59"/>
      <c r="Q2" s="59"/>
      <c r="R2" s="59"/>
      <c r="S2" s="60"/>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row>
    <row r="3" spans="1:62" s="44" customFormat="1" ht="15">
      <c r="A3" s="97"/>
      <c r="B3" s="99"/>
      <c r="C3" s="100"/>
      <c r="D3" s="100"/>
      <c r="E3" s="100"/>
      <c r="F3" s="100"/>
      <c r="G3" s="100"/>
      <c r="H3" s="100"/>
      <c r="I3" s="100"/>
      <c r="J3" s="100"/>
      <c r="K3" s="100"/>
      <c r="L3" s="100"/>
      <c r="M3" s="100"/>
      <c r="N3" s="100"/>
      <c r="O3" s="100"/>
      <c r="P3" s="100"/>
      <c r="Q3" s="100"/>
      <c r="R3" s="100"/>
      <c r="S3" s="101"/>
      <c r="T3" s="58"/>
      <c r="U3" s="155"/>
      <c r="V3" s="265"/>
      <c r="W3" s="154"/>
    </row>
    <row r="4" spans="1:62" s="44" customFormat="1" ht="26.25">
      <c r="A4" s="94"/>
      <c r="B4" s="61"/>
      <c r="C4" s="521" t="s">
        <v>234</v>
      </c>
      <c r="D4" s="521"/>
      <c r="E4" s="521"/>
      <c r="F4" s="521"/>
      <c r="G4" s="521"/>
      <c r="H4" s="521"/>
      <c r="I4" s="521"/>
      <c r="J4" s="521"/>
      <c r="K4" s="521"/>
      <c r="L4" s="521"/>
      <c r="M4" s="521"/>
      <c r="N4" s="521"/>
      <c r="O4" s="521"/>
      <c r="P4" s="521"/>
      <c r="Q4" s="521"/>
      <c r="R4" s="521"/>
      <c r="S4" s="164"/>
      <c r="T4" s="176"/>
      <c r="U4" s="192"/>
      <c r="V4" s="266"/>
      <c r="W4" s="62"/>
    </row>
    <row r="5" spans="1:62">
      <c r="B5" s="125"/>
      <c r="C5" s="475" t="s">
        <v>318</v>
      </c>
      <c r="D5" s="475"/>
      <c r="E5" s="475"/>
      <c r="F5" s="475"/>
      <c r="G5" s="475"/>
      <c r="H5" s="475"/>
      <c r="I5" s="475"/>
      <c r="J5" s="475"/>
      <c r="K5" s="475"/>
      <c r="L5" s="475"/>
      <c r="M5" s="475"/>
      <c r="N5" s="475"/>
      <c r="O5" s="475"/>
      <c r="P5" s="475"/>
      <c r="Q5" s="475"/>
      <c r="R5" s="475"/>
      <c r="S5" s="123"/>
      <c r="U5" s="135"/>
      <c r="W5" s="123"/>
      <c r="BI5" s="178"/>
      <c r="BJ5" s="178"/>
    </row>
    <row r="6" spans="1:62">
      <c r="B6" s="125"/>
      <c r="C6" s="126"/>
      <c r="D6" s="126"/>
      <c r="E6" s="126"/>
      <c r="F6" s="126"/>
      <c r="G6" s="126"/>
      <c r="H6" s="126"/>
      <c r="I6" s="126"/>
      <c r="J6" s="126"/>
      <c r="K6" s="126"/>
      <c r="L6" s="126"/>
      <c r="M6" s="126"/>
      <c r="N6" s="126"/>
      <c r="O6" s="126"/>
      <c r="P6" s="126"/>
      <c r="Q6" s="126"/>
      <c r="R6" s="126"/>
      <c r="S6" s="123"/>
      <c r="U6" s="135"/>
      <c r="W6" s="123"/>
      <c r="BI6" s="178"/>
      <c r="BJ6" s="178"/>
    </row>
    <row r="7" spans="1:62" ht="19.149999999999999" customHeight="1">
      <c r="B7" s="113"/>
      <c r="C7" s="445" t="s">
        <v>235</v>
      </c>
      <c r="D7" s="445"/>
      <c r="E7" s="445"/>
      <c r="F7" s="445"/>
      <c r="G7" s="445"/>
      <c r="H7" s="445"/>
      <c r="I7" s="445"/>
      <c r="J7" s="445"/>
      <c r="K7" s="445"/>
      <c r="L7" s="445"/>
      <c r="M7" s="445"/>
      <c r="N7" s="445"/>
      <c r="O7" s="445"/>
      <c r="P7" s="445"/>
      <c r="Q7" s="445"/>
      <c r="R7" s="445"/>
      <c r="S7" s="114"/>
      <c r="U7" s="135"/>
      <c r="W7" s="123"/>
      <c r="BI7" s="178"/>
      <c r="BJ7" s="178"/>
    </row>
    <row r="8" spans="1:62" ht="15">
      <c r="B8" s="128"/>
      <c r="C8" s="475" t="s">
        <v>319</v>
      </c>
      <c r="D8" s="475"/>
      <c r="E8" s="475"/>
      <c r="F8" s="475"/>
      <c r="G8" s="475"/>
      <c r="H8" s="475"/>
      <c r="I8" s="475"/>
      <c r="J8" s="475"/>
      <c r="K8" s="475"/>
      <c r="L8" s="475"/>
      <c r="M8" s="475"/>
      <c r="N8" s="475"/>
      <c r="O8" s="475"/>
      <c r="P8" s="475"/>
      <c r="Q8" s="475"/>
      <c r="R8" s="475"/>
      <c r="S8" s="124"/>
      <c r="U8" s="135"/>
      <c r="W8" s="123"/>
      <c r="BI8" s="178"/>
      <c r="BJ8" s="178"/>
    </row>
    <row r="9" spans="1:62" ht="15">
      <c r="B9" s="128"/>
      <c r="C9" s="126"/>
      <c r="D9" s="126"/>
      <c r="E9" s="126"/>
      <c r="F9" s="126"/>
      <c r="G9" s="126"/>
      <c r="H9" s="126"/>
      <c r="I9" s="126"/>
      <c r="J9" s="126"/>
      <c r="K9" s="126"/>
      <c r="L9" s="126"/>
      <c r="M9" s="126"/>
      <c r="N9" s="126"/>
      <c r="O9" s="126"/>
      <c r="P9" s="126"/>
      <c r="Q9" s="126"/>
      <c r="R9" s="126"/>
      <c r="S9" s="124"/>
      <c r="U9" s="135"/>
      <c r="W9" s="123"/>
      <c r="BI9" s="178"/>
      <c r="BJ9" s="178"/>
    </row>
    <row r="10" spans="1:62" ht="15">
      <c r="B10" s="157"/>
      <c r="C10" s="153" t="s">
        <v>162</v>
      </c>
      <c r="D10" s="439" t="s">
        <v>207</v>
      </c>
      <c r="E10" s="440"/>
      <c r="F10" s="440"/>
      <c r="G10" s="440"/>
      <c r="H10" s="440"/>
      <c r="I10" s="441"/>
      <c r="J10" s="483" t="s">
        <v>179</v>
      </c>
      <c r="K10" s="485"/>
      <c r="L10" s="503" t="s">
        <v>216</v>
      </c>
      <c r="M10" s="504"/>
      <c r="N10" s="504"/>
      <c r="O10" s="505"/>
      <c r="P10" s="503" t="s">
        <v>122</v>
      </c>
      <c r="Q10" s="504"/>
      <c r="R10" s="505"/>
      <c r="S10" s="158"/>
      <c r="T10" s="145"/>
      <c r="U10" s="157"/>
      <c r="V10" s="267"/>
      <c r="W10" s="158"/>
      <c r="X10" s="174"/>
    </row>
    <row r="11" spans="1:62" ht="14.45" customHeight="1">
      <c r="B11" s="157"/>
      <c r="C11" s="463" t="s">
        <v>71</v>
      </c>
      <c r="D11" s="509" t="s">
        <v>236</v>
      </c>
      <c r="E11" s="510"/>
      <c r="F11" s="510"/>
      <c r="G11" s="510"/>
      <c r="H11" s="510"/>
      <c r="I11" s="511"/>
      <c r="J11" s="501"/>
      <c r="K11" s="502"/>
      <c r="L11" s="506"/>
      <c r="M11" s="507"/>
      <c r="N11" s="507"/>
      <c r="O11" s="508"/>
      <c r="P11" s="506"/>
      <c r="Q11" s="507"/>
      <c r="R11" s="508"/>
      <c r="S11" s="158"/>
      <c r="T11" s="145"/>
      <c r="U11" s="157"/>
      <c r="V11" s="267"/>
      <c r="W11" s="158"/>
      <c r="X11" s="174"/>
    </row>
    <row r="12" spans="1:62" ht="19.149999999999999" customHeight="1">
      <c r="B12" s="157"/>
      <c r="C12" s="464"/>
      <c r="D12" s="512"/>
      <c r="E12" s="513"/>
      <c r="F12" s="513"/>
      <c r="G12" s="513"/>
      <c r="H12" s="513"/>
      <c r="I12" s="514"/>
      <c r="J12" s="152"/>
      <c r="K12" s="316" t="s">
        <v>181</v>
      </c>
      <c r="L12" s="718"/>
      <c r="M12" s="719"/>
      <c r="N12" s="719"/>
      <c r="O12" s="720"/>
      <c r="P12" s="522" t="str">
        <f>IF(OR(V12=0, V15=0, V18=0, V21=0, V24=0, V27=0),"Please answer all the above questions",IF(SUM(V12:V27)&lt;10,"Conduct a Soil Impact Assessment. You may consult the RSB Guidelines on Soil Assessment: RSB-GUI-01-008-01. Measures implemented should be documented in the EMSP. Please proceed to Step 2 below.","Please proceed to Step 2 below."))</f>
        <v>Conduct a Soil Impact Assessment. You may consult the RSB Guidelines on Soil Assessment: RSB-GUI-01-008-01. Measures implemented should be documented in the EMSP. Please proceed to Step 2 below.</v>
      </c>
      <c r="Q12" s="523"/>
      <c r="R12" s="524"/>
      <c r="S12" s="158"/>
      <c r="T12" s="145"/>
      <c r="U12" s="159"/>
      <c r="V12" s="268">
        <v>1</v>
      </c>
      <c r="W12" s="263"/>
      <c r="X12" s="174"/>
    </row>
    <row r="13" spans="1:62" ht="19.149999999999999" customHeight="1">
      <c r="B13" s="157"/>
      <c r="C13" s="465"/>
      <c r="D13" s="515"/>
      <c r="E13" s="516"/>
      <c r="F13" s="516"/>
      <c r="G13" s="516"/>
      <c r="H13" s="516"/>
      <c r="I13" s="517"/>
      <c r="J13" s="152"/>
      <c r="K13" s="316" t="s">
        <v>182</v>
      </c>
      <c r="L13" s="721"/>
      <c r="M13" s="722"/>
      <c r="N13" s="722"/>
      <c r="O13" s="723"/>
      <c r="P13" s="584"/>
      <c r="Q13" s="585"/>
      <c r="R13" s="586"/>
      <c r="S13" s="158"/>
      <c r="T13" s="145"/>
      <c r="U13" s="157"/>
      <c r="V13" s="267"/>
      <c r="W13" s="158"/>
      <c r="X13" s="174"/>
    </row>
    <row r="14" spans="1:62" ht="14.45" customHeight="1">
      <c r="B14" s="157"/>
      <c r="C14" s="463" t="s">
        <v>74</v>
      </c>
      <c r="D14" s="509" t="s">
        <v>237</v>
      </c>
      <c r="E14" s="510"/>
      <c r="F14" s="510"/>
      <c r="G14" s="510"/>
      <c r="H14" s="510"/>
      <c r="I14" s="511"/>
      <c r="J14" s="544"/>
      <c r="K14" s="545"/>
      <c r="L14" s="545"/>
      <c r="M14" s="545"/>
      <c r="N14" s="545"/>
      <c r="O14" s="546"/>
      <c r="P14" s="584"/>
      <c r="Q14" s="585"/>
      <c r="R14" s="586"/>
      <c r="S14" s="158"/>
      <c r="T14" s="145"/>
      <c r="U14" s="157"/>
      <c r="V14" s="267"/>
      <c r="W14" s="158"/>
      <c r="X14" s="174"/>
    </row>
    <row r="15" spans="1:62" ht="16.899999999999999" customHeight="1">
      <c r="B15" s="157"/>
      <c r="C15" s="464"/>
      <c r="D15" s="512"/>
      <c r="E15" s="513"/>
      <c r="F15" s="513"/>
      <c r="G15" s="513"/>
      <c r="H15" s="513"/>
      <c r="I15" s="514"/>
      <c r="J15" s="152"/>
      <c r="K15" s="316" t="s">
        <v>181</v>
      </c>
      <c r="L15" s="718"/>
      <c r="M15" s="719"/>
      <c r="N15" s="719"/>
      <c r="O15" s="720"/>
      <c r="P15" s="584"/>
      <c r="Q15" s="585"/>
      <c r="R15" s="586"/>
      <c r="S15" s="158"/>
      <c r="T15" s="145"/>
      <c r="U15" s="159"/>
      <c r="V15" s="268">
        <v>1</v>
      </c>
      <c r="W15" s="263"/>
      <c r="X15" s="174"/>
    </row>
    <row r="16" spans="1:62" ht="16.899999999999999" customHeight="1">
      <c r="B16" s="157"/>
      <c r="C16" s="465"/>
      <c r="D16" s="515"/>
      <c r="E16" s="516"/>
      <c r="F16" s="516"/>
      <c r="G16" s="516"/>
      <c r="H16" s="516"/>
      <c r="I16" s="517"/>
      <c r="J16" s="152"/>
      <c r="K16" s="316" t="s">
        <v>182</v>
      </c>
      <c r="L16" s="721"/>
      <c r="M16" s="722"/>
      <c r="N16" s="722"/>
      <c r="O16" s="723"/>
      <c r="P16" s="584"/>
      <c r="Q16" s="585"/>
      <c r="R16" s="586"/>
      <c r="S16" s="158"/>
      <c r="T16" s="145"/>
      <c r="U16" s="157"/>
      <c r="V16" s="267"/>
      <c r="W16" s="158"/>
      <c r="X16" s="174"/>
    </row>
    <row r="17" spans="2:62" ht="14.45" customHeight="1">
      <c r="B17" s="157"/>
      <c r="C17" s="463" t="s">
        <v>221</v>
      </c>
      <c r="D17" s="509" t="s">
        <v>238</v>
      </c>
      <c r="E17" s="510"/>
      <c r="F17" s="510"/>
      <c r="G17" s="510"/>
      <c r="H17" s="510"/>
      <c r="I17" s="511"/>
      <c r="J17" s="544"/>
      <c r="K17" s="545"/>
      <c r="L17" s="545"/>
      <c r="M17" s="545"/>
      <c r="N17" s="545"/>
      <c r="O17" s="546"/>
      <c r="P17" s="584"/>
      <c r="Q17" s="585"/>
      <c r="R17" s="586"/>
      <c r="S17" s="158"/>
      <c r="T17" s="145"/>
      <c r="U17" s="157"/>
      <c r="V17" s="267"/>
      <c r="W17" s="158"/>
      <c r="X17" s="174"/>
    </row>
    <row r="18" spans="2:62" ht="15.6" customHeight="1">
      <c r="B18" s="157"/>
      <c r="C18" s="464"/>
      <c r="D18" s="512"/>
      <c r="E18" s="513"/>
      <c r="F18" s="513"/>
      <c r="G18" s="513"/>
      <c r="H18" s="513"/>
      <c r="I18" s="514"/>
      <c r="J18" s="152"/>
      <c r="K18" s="316" t="s">
        <v>181</v>
      </c>
      <c r="L18" s="718"/>
      <c r="M18" s="719"/>
      <c r="N18" s="719"/>
      <c r="O18" s="720"/>
      <c r="P18" s="584"/>
      <c r="Q18" s="585"/>
      <c r="R18" s="586"/>
      <c r="S18" s="158"/>
      <c r="T18" s="145"/>
      <c r="U18" s="159"/>
      <c r="V18" s="268">
        <v>1</v>
      </c>
      <c r="W18" s="263"/>
      <c r="X18" s="174"/>
    </row>
    <row r="19" spans="2:62" ht="15.6" customHeight="1">
      <c r="B19" s="157"/>
      <c r="C19" s="465"/>
      <c r="D19" s="515"/>
      <c r="E19" s="516"/>
      <c r="F19" s="516"/>
      <c r="G19" s="516"/>
      <c r="H19" s="516"/>
      <c r="I19" s="517"/>
      <c r="J19" s="152"/>
      <c r="K19" s="316" t="s">
        <v>182</v>
      </c>
      <c r="L19" s="721"/>
      <c r="M19" s="722"/>
      <c r="N19" s="722"/>
      <c r="O19" s="723"/>
      <c r="P19" s="584"/>
      <c r="Q19" s="585"/>
      <c r="R19" s="586"/>
      <c r="S19" s="158"/>
      <c r="T19" s="145"/>
      <c r="U19" s="157"/>
      <c r="V19" s="267"/>
      <c r="W19" s="158"/>
      <c r="X19" s="174"/>
    </row>
    <row r="20" spans="2:62" ht="15.6" customHeight="1">
      <c r="B20" s="157"/>
      <c r="C20" s="463" t="s">
        <v>44</v>
      </c>
      <c r="D20" s="509" t="s">
        <v>239</v>
      </c>
      <c r="E20" s="510"/>
      <c r="F20" s="510"/>
      <c r="G20" s="510"/>
      <c r="H20" s="510"/>
      <c r="I20" s="511"/>
      <c r="J20" s="544"/>
      <c r="K20" s="545"/>
      <c r="L20" s="545"/>
      <c r="M20" s="545"/>
      <c r="N20" s="545"/>
      <c r="O20" s="546"/>
      <c r="P20" s="584"/>
      <c r="Q20" s="585"/>
      <c r="R20" s="586"/>
      <c r="S20" s="158"/>
      <c r="T20" s="145"/>
      <c r="U20" s="157"/>
      <c r="V20" s="267"/>
      <c r="W20" s="158"/>
      <c r="X20" s="174"/>
    </row>
    <row r="21" spans="2:62" ht="15.6" customHeight="1">
      <c r="B21" s="157"/>
      <c r="C21" s="464"/>
      <c r="D21" s="512"/>
      <c r="E21" s="513"/>
      <c r="F21" s="513"/>
      <c r="G21" s="513"/>
      <c r="H21" s="513"/>
      <c r="I21" s="514"/>
      <c r="J21" s="152"/>
      <c r="K21" s="316" t="s">
        <v>181</v>
      </c>
      <c r="L21" s="718"/>
      <c r="M21" s="719"/>
      <c r="N21" s="719"/>
      <c r="O21" s="720"/>
      <c r="P21" s="584"/>
      <c r="Q21" s="585"/>
      <c r="R21" s="586"/>
      <c r="S21" s="158"/>
      <c r="T21" s="145"/>
      <c r="U21" s="159"/>
      <c r="V21" s="268">
        <v>1</v>
      </c>
      <c r="W21" s="263"/>
      <c r="X21" s="174"/>
    </row>
    <row r="22" spans="2:62" ht="15.6" customHeight="1">
      <c r="B22" s="157"/>
      <c r="C22" s="465"/>
      <c r="D22" s="515"/>
      <c r="E22" s="516"/>
      <c r="F22" s="516"/>
      <c r="G22" s="516"/>
      <c r="H22" s="516"/>
      <c r="I22" s="517"/>
      <c r="J22" s="152"/>
      <c r="K22" s="316" t="s">
        <v>182</v>
      </c>
      <c r="L22" s="721"/>
      <c r="M22" s="722"/>
      <c r="N22" s="722"/>
      <c r="O22" s="723"/>
      <c r="P22" s="584"/>
      <c r="Q22" s="585"/>
      <c r="R22" s="586"/>
      <c r="S22" s="158"/>
      <c r="T22" s="145"/>
      <c r="U22" s="157"/>
      <c r="V22" s="267"/>
      <c r="W22" s="158"/>
      <c r="X22" s="174"/>
    </row>
    <row r="23" spans="2:62" ht="15.6" customHeight="1">
      <c r="B23" s="157"/>
      <c r="C23" s="463" t="s">
        <v>47</v>
      </c>
      <c r="D23" s="509" t="s">
        <v>240</v>
      </c>
      <c r="E23" s="510"/>
      <c r="F23" s="510"/>
      <c r="G23" s="510"/>
      <c r="H23" s="510"/>
      <c r="I23" s="511"/>
      <c r="J23" s="544"/>
      <c r="K23" s="545"/>
      <c r="L23" s="545"/>
      <c r="M23" s="545"/>
      <c r="N23" s="545"/>
      <c r="O23" s="546"/>
      <c r="P23" s="584"/>
      <c r="Q23" s="585"/>
      <c r="R23" s="586"/>
      <c r="S23" s="158"/>
      <c r="T23" s="145"/>
      <c r="U23" s="157"/>
      <c r="V23" s="267"/>
      <c r="W23" s="158"/>
      <c r="X23" s="174"/>
    </row>
    <row r="24" spans="2:62" ht="15.6" customHeight="1">
      <c r="B24" s="157"/>
      <c r="C24" s="464"/>
      <c r="D24" s="512"/>
      <c r="E24" s="513"/>
      <c r="F24" s="513"/>
      <c r="G24" s="513"/>
      <c r="H24" s="513"/>
      <c r="I24" s="514"/>
      <c r="J24" s="152"/>
      <c r="K24" s="316" t="s">
        <v>181</v>
      </c>
      <c r="L24" s="718"/>
      <c r="M24" s="719"/>
      <c r="N24" s="719"/>
      <c r="O24" s="720"/>
      <c r="P24" s="584"/>
      <c r="Q24" s="585"/>
      <c r="R24" s="586"/>
      <c r="S24" s="158"/>
      <c r="T24" s="145"/>
      <c r="U24" s="159"/>
      <c r="V24" s="268">
        <v>1</v>
      </c>
      <c r="W24" s="263"/>
      <c r="X24" s="174"/>
    </row>
    <row r="25" spans="2:62" ht="15.6" customHeight="1">
      <c r="B25" s="157"/>
      <c r="C25" s="465"/>
      <c r="D25" s="515"/>
      <c r="E25" s="516"/>
      <c r="F25" s="516"/>
      <c r="G25" s="516"/>
      <c r="H25" s="516"/>
      <c r="I25" s="517"/>
      <c r="J25" s="152"/>
      <c r="K25" s="316" t="s">
        <v>182</v>
      </c>
      <c r="L25" s="721"/>
      <c r="M25" s="722"/>
      <c r="N25" s="722"/>
      <c r="O25" s="723"/>
      <c r="P25" s="584"/>
      <c r="Q25" s="585"/>
      <c r="R25" s="586"/>
      <c r="S25" s="158"/>
      <c r="T25" s="145"/>
      <c r="U25" s="157"/>
      <c r="V25" s="267"/>
      <c r="W25" s="158"/>
      <c r="X25" s="174"/>
    </row>
    <row r="26" spans="2:62" ht="14.45" customHeight="1">
      <c r="B26" s="157"/>
      <c r="C26" s="463" t="s">
        <v>225</v>
      </c>
      <c r="D26" s="509" t="s">
        <v>241</v>
      </c>
      <c r="E26" s="510"/>
      <c r="F26" s="510"/>
      <c r="G26" s="510"/>
      <c r="H26" s="510"/>
      <c r="I26" s="511"/>
      <c r="J26" s="544"/>
      <c r="K26" s="545"/>
      <c r="L26" s="545"/>
      <c r="M26" s="545"/>
      <c r="N26" s="545"/>
      <c r="O26" s="546"/>
      <c r="P26" s="584"/>
      <c r="Q26" s="585"/>
      <c r="R26" s="586"/>
      <c r="S26" s="158"/>
      <c r="T26" s="145"/>
      <c r="U26" s="157"/>
      <c r="V26" s="267"/>
      <c r="W26" s="158"/>
      <c r="X26" s="174"/>
    </row>
    <row r="27" spans="2:62" ht="15.6" customHeight="1">
      <c r="B27" s="157"/>
      <c r="C27" s="464"/>
      <c r="D27" s="512"/>
      <c r="E27" s="513"/>
      <c r="F27" s="513"/>
      <c r="G27" s="513"/>
      <c r="H27" s="513"/>
      <c r="I27" s="514"/>
      <c r="J27" s="152"/>
      <c r="K27" s="316" t="s">
        <v>181</v>
      </c>
      <c r="L27" s="724" t="s">
        <v>242</v>
      </c>
      <c r="M27" s="725"/>
      <c r="N27" s="725"/>
      <c r="O27" s="726"/>
      <c r="P27" s="584"/>
      <c r="Q27" s="585"/>
      <c r="R27" s="586"/>
      <c r="S27" s="158"/>
      <c r="T27" s="145"/>
      <c r="U27" s="159"/>
      <c r="V27" s="268">
        <v>1</v>
      </c>
      <c r="W27" s="263"/>
      <c r="X27" s="174"/>
    </row>
    <row r="28" spans="2:62" ht="15.6" customHeight="1">
      <c r="B28" s="157"/>
      <c r="C28" s="465"/>
      <c r="D28" s="515"/>
      <c r="E28" s="516"/>
      <c r="F28" s="516"/>
      <c r="G28" s="516"/>
      <c r="H28" s="516"/>
      <c r="I28" s="517"/>
      <c r="J28" s="152"/>
      <c r="K28" s="316" t="s">
        <v>182</v>
      </c>
      <c r="L28" s="727"/>
      <c r="M28" s="728"/>
      <c r="N28" s="728"/>
      <c r="O28" s="729"/>
      <c r="P28" s="525"/>
      <c r="Q28" s="526"/>
      <c r="R28" s="527"/>
      <c r="S28" s="158"/>
      <c r="T28" s="145"/>
      <c r="U28" s="157"/>
      <c r="V28" s="267"/>
      <c r="W28" s="158"/>
      <c r="X28" s="174"/>
    </row>
    <row r="29" spans="2:62">
      <c r="B29" s="246"/>
      <c r="C29" s="24"/>
      <c r="D29" s="24"/>
      <c r="E29" s="24"/>
      <c r="S29" s="123"/>
      <c r="U29" s="135"/>
      <c r="W29" s="123"/>
    </row>
    <row r="30" spans="2:62">
      <c r="B30" s="246"/>
      <c r="C30" s="24"/>
      <c r="D30" s="24"/>
      <c r="E30" s="24"/>
      <c r="S30" s="123"/>
      <c r="U30" s="135"/>
      <c r="W30" s="123"/>
    </row>
    <row r="31" spans="2:62" ht="19.149999999999999" customHeight="1">
      <c r="B31" s="113"/>
      <c r="C31" s="445" t="s">
        <v>243</v>
      </c>
      <c r="D31" s="445"/>
      <c r="E31" s="445"/>
      <c r="F31" s="445"/>
      <c r="G31" s="445"/>
      <c r="H31" s="445"/>
      <c r="I31" s="445"/>
      <c r="J31" s="445"/>
      <c r="K31" s="445"/>
      <c r="L31" s="445"/>
      <c r="M31" s="445"/>
      <c r="N31" s="445"/>
      <c r="O31" s="445"/>
      <c r="P31" s="445"/>
      <c r="Q31" s="445"/>
      <c r="R31" s="445"/>
      <c r="S31" s="114"/>
      <c r="U31" s="135"/>
      <c r="W31" s="123"/>
      <c r="BI31" s="178"/>
      <c r="BJ31" s="178"/>
    </row>
    <row r="32" spans="2:62" ht="15">
      <c r="B32" s="128"/>
      <c r="C32" s="475" t="s">
        <v>320</v>
      </c>
      <c r="D32" s="475"/>
      <c r="E32" s="475"/>
      <c r="F32" s="475"/>
      <c r="G32" s="475"/>
      <c r="H32" s="475"/>
      <c r="I32" s="475"/>
      <c r="J32" s="475"/>
      <c r="K32" s="475"/>
      <c r="L32" s="475"/>
      <c r="M32" s="475"/>
      <c r="N32" s="475"/>
      <c r="O32" s="475"/>
      <c r="P32" s="475"/>
      <c r="Q32" s="475"/>
      <c r="R32" s="475"/>
      <c r="S32" s="124"/>
      <c r="U32" s="135"/>
      <c r="W32" s="123"/>
      <c r="BI32" s="178"/>
      <c r="BJ32" s="178"/>
    </row>
    <row r="33" spans="1:62" ht="15" thickBot="1">
      <c r="B33" s="246"/>
      <c r="C33" s="24"/>
      <c r="D33" s="24"/>
      <c r="E33" s="24"/>
      <c r="S33" s="123"/>
      <c r="U33" s="135"/>
      <c r="W33" s="123"/>
    </row>
    <row r="34" spans="1:62" s="199" customFormat="1" ht="15" customHeight="1" thickBot="1">
      <c r="A34" s="237"/>
      <c r="B34" s="239"/>
      <c r="C34" s="731" t="s">
        <v>244</v>
      </c>
      <c r="D34" s="731"/>
      <c r="E34" s="731"/>
      <c r="F34" s="731"/>
      <c r="G34" s="731"/>
      <c r="H34" s="731"/>
      <c r="I34" s="731"/>
      <c r="J34" s="731"/>
      <c r="K34" s="731"/>
      <c r="L34" s="731"/>
      <c r="M34" s="731"/>
      <c r="N34" s="731"/>
      <c r="O34" s="731"/>
      <c r="P34" s="731"/>
      <c r="Q34" s="731"/>
      <c r="R34" s="731"/>
      <c r="S34" s="240"/>
      <c r="T34" s="238"/>
      <c r="U34" s="255"/>
      <c r="V34" s="294"/>
      <c r="W34" s="256"/>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row>
    <row r="35" spans="1:62" ht="6" customHeight="1">
      <c r="B35" s="246"/>
      <c r="C35" s="24"/>
      <c r="D35" s="24"/>
      <c r="E35" s="24"/>
      <c r="S35" s="123"/>
      <c r="U35" s="135"/>
      <c r="W35" s="123"/>
    </row>
    <row r="36" spans="1:62">
      <c r="B36" s="246"/>
      <c r="C36" s="616" t="s">
        <v>388</v>
      </c>
      <c r="D36" s="617"/>
      <c r="E36" s="617"/>
      <c r="F36" s="617"/>
      <c r="G36" s="617"/>
      <c r="H36" s="617"/>
      <c r="I36" s="617"/>
      <c r="J36" s="617"/>
      <c r="K36" s="617"/>
      <c r="L36" s="617"/>
      <c r="M36" s="617"/>
      <c r="N36" s="617"/>
      <c r="O36" s="617"/>
      <c r="P36" s="617"/>
      <c r="Q36" s="617"/>
      <c r="R36" s="618"/>
      <c r="S36" s="123"/>
      <c r="U36" s="135"/>
      <c r="W36" s="123"/>
    </row>
    <row r="37" spans="1:62">
      <c r="B37" s="246"/>
      <c r="C37" s="732"/>
      <c r="D37" s="733"/>
      <c r="E37" s="733"/>
      <c r="F37" s="733"/>
      <c r="G37" s="733"/>
      <c r="H37" s="733"/>
      <c r="I37" s="733"/>
      <c r="J37" s="733"/>
      <c r="K37" s="733"/>
      <c r="L37" s="733"/>
      <c r="M37" s="733"/>
      <c r="N37" s="733"/>
      <c r="O37" s="733"/>
      <c r="P37" s="733"/>
      <c r="Q37" s="733"/>
      <c r="R37" s="734"/>
      <c r="S37" s="123"/>
      <c r="U37" s="135"/>
      <c r="W37" s="123"/>
    </row>
    <row r="38" spans="1:62" ht="15" thickBot="1">
      <c r="B38" s="135"/>
      <c r="C38" s="24"/>
      <c r="D38" s="24"/>
      <c r="E38" s="24"/>
      <c r="S38" s="123"/>
      <c r="U38" s="135"/>
      <c r="W38" s="123"/>
    </row>
    <row r="39" spans="1:62" s="199" customFormat="1" ht="15" customHeight="1" thickBot="1">
      <c r="A39" s="237"/>
      <c r="B39" s="239"/>
      <c r="C39" s="731" t="s">
        <v>245</v>
      </c>
      <c r="D39" s="731"/>
      <c r="E39" s="731"/>
      <c r="F39" s="731"/>
      <c r="G39" s="731"/>
      <c r="H39" s="731"/>
      <c r="I39" s="731"/>
      <c r="J39" s="731"/>
      <c r="K39" s="731"/>
      <c r="L39" s="731"/>
      <c r="M39" s="731"/>
      <c r="N39" s="731"/>
      <c r="O39" s="731"/>
      <c r="P39" s="731"/>
      <c r="Q39" s="731"/>
      <c r="R39" s="731"/>
      <c r="S39" s="240"/>
      <c r="T39" s="238"/>
      <c r="U39" s="255"/>
      <c r="V39" s="294"/>
      <c r="W39" s="256"/>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row>
    <row r="40" spans="1:62" ht="15">
      <c r="B40" s="128"/>
      <c r="C40" s="475" t="s">
        <v>312</v>
      </c>
      <c r="D40" s="475"/>
      <c r="E40" s="475"/>
      <c r="F40" s="475"/>
      <c r="G40" s="475"/>
      <c r="H40" s="475"/>
      <c r="I40" s="475"/>
      <c r="J40" s="475"/>
      <c r="K40" s="475"/>
      <c r="L40" s="475"/>
      <c r="M40" s="475"/>
      <c r="N40" s="475"/>
      <c r="O40" s="475"/>
      <c r="P40" s="475"/>
      <c r="Q40" s="475"/>
      <c r="R40" s="475"/>
      <c r="S40" s="124"/>
      <c r="U40" s="135"/>
      <c r="W40" s="123"/>
      <c r="BI40" s="178"/>
      <c r="BJ40" s="178"/>
    </row>
    <row r="41" spans="1:62">
      <c r="B41" s="135"/>
      <c r="S41" s="123"/>
      <c r="U41" s="135"/>
      <c r="W41" s="123"/>
    </row>
    <row r="42" spans="1:62" ht="15">
      <c r="B42" s="157"/>
      <c r="C42" s="153" t="s">
        <v>162</v>
      </c>
      <c r="D42" s="439" t="s">
        <v>207</v>
      </c>
      <c r="E42" s="440"/>
      <c r="F42" s="440"/>
      <c r="G42" s="440"/>
      <c r="H42" s="440"/>
      <c r="I42" s="441"/>
      <c r="J42" s="483" t="s">
        <v>179</v>
      </c>
      <c r="K42" s="485"/>
      <c r="L42" s="503" t="s">
        <v>216</v>
      </c>
      <c r="M42" s="504"/>
      <c r="N42" s="504"/>
      <c r="O42" s="505"/>
      <c r="P42" s="503" t="s">
        <v>122</v>
      </c>
      <c r="Q42" s="504"/>
      <c r="R42" s="505"/>
      <c r="S42" s="158"/>
      <c r="T42" s="145"/>
      <c r="U42" s="157"/>
      <c r="V42" s="267"/>
      <c r="W42" s="158"/>
      <c r="X42" s="174"/>
    </row>
    <row r="43" spans="1:62" ht="14.45" customHeight="1">
      <c r="B43" s="157"/>
      <c r="C43" s="463" t="s">
        <v>77</v>
      </c>
      <c r="D43" s="509" t="s">
        <v>246</v>
      </c>
      <c r="E43" s="510"/>
      <c r="F43" s="510"/>
      <c r="G43" s="510"/>
      <c r="H43" s="510"/>
      <c r="I43" s="511"/>
      <c r="J43" s="501"/>
      <c r="K43" s="502"/>
      <c r="L43" s="506"/>
      <c r="M43" s="507"/>
      <c r="N43" s="507"/>
      <c r="O43" s="508"/>
      <c r="P43" s="506"/>
      <c r="Q43" s="507"/>
      <c r="R43" s="508"/>
      <c r="S43" s="158"/>
      <c r="T43" s="145"/>
      <c r="U43" s="157"/>
      <c r="V43" s="267"/>
      <c r="W43" s="158"/>
      <c r="X43" s="174"/>
    </row>
    <row r="44" spans="1:62" ht="19.149999999999999" customHeight="1">
      <c r="B44" s="157"/>
      <c r="C44" s="464"/>
      <c r="D44" s="512"/>
      <c r="E44" s="513"/>
      <c r="F44" s="513"/>
      <c r="G44" s="513"/>
      <c r="H44" s="513"/>
      <c r="I44" s="514"/>
      <c r="J44" s="152"/>
      <c r="K44" s="316" t="s">
        <v>181</v>
      </c>
      <c r="L44" s="718"/>
      <c r="M44" s="719"/>
      <c r="N44" s="719"/>
      <c r="O44" s="720"/>
      <c r="P44" s="593" t="str">
        <f>IF(OR(V44=0, V47=0, V50=0),"Please answer all the above questions",IF(SUM(V44:V50)&lt;6,"Proceed to the next sub-section: 'Water Rights and Availability'.","Do NOT complete the following sub-section: 'Water Rights and Availability'. Please proceed to 'Water Quality and Pollution'."))</f>
        <v>Proceed to the next sub-section: 'Water Rights and Availability'.</v>
      </c>
      <c r="Q44" s="594"/>
      <c r="R44" s="595"/>
      <c r="S44" s="158"/>
      <c r="T44" s="145"/>
      <c r="U44" s="159"/>
      <c r="V44" s="268">
        <v>1</v>
      </c>
      <c r="W44" s="263"/>
      <c r="X44" s="174"/>
    </row>
    <row r="45" spans="1:62" ht="19.149999999999999" customHeight="1">
      <c r="B45" s="157"/>
      <c r="C45" s="465"/>
      <c r="D45" s="515"/>
      <c r="E45" s="516"/>
      <c r="F45" s="516"/>
      <c r="G45" s="516"/>
      <c r="H45" s="516"/>
      <c r="I45" s="517"/>
      <c r="J45" s="152"/>
      <c r="K45" s="316" t="s">
        <v>182</v>
      </c>
      <c r="L45" s="721"/>
      <c r="M45" s="722"/>
      <c r="N45" s="722"/>
      <c r="O45" s="723"/>
      <c r="P45" s="596"/>
      <c r="Q45" s="597"/>
      <c r="R45" s="598"/>
      <c r="S45" s="158"/>
      <c r="T45" s="145"/>
      <c r="U45" s="157"/>
      <c r="V45" s="267"/>
      <c r="W45" s="158"/>
      <c r="X45" s="174"/>
    </row>
    <row r="46" spans="1:62" ht="14.45" customHeight="1">
      <c r="B46" s="157"/>
      <c r="C46" s="463" t="s">
        <v>201</v>
      </c>
      <c r="D46" s="509" t="s">
        <v>15</v>
      </c>
      <c r="E46" s="510"/>
      <c r="F46" s="510"/>
      <c r="G46" s="510"/>
      <c r="H46" s="510"/>
      <c r="I46" s="511"/>
      <c r="J46" s="544"/>
      <c r="K46" s="545"/>
      <c r="L46" s="545"/>
      <c r="M46" s="545"/>
      <c r="N46" s="545"/>
      <c r="O46" s="546"/>
      <c r="P46" s="596"/>
      <c r="Q46" s="597"/>
      <c r="R46" s="598"/>
      <c r="S46" s="158"/>
      <c r="T46" s="145"/>
      <c r="U46" s="157"/>
      <c r="V46" s="267"/>
      <c r="W46" s="158"/>
      <c r="X46" s="174"/>
    </row>
    <row r="47" spans="1:62" ht="19.149999999999999" customHeight="1">
      <c r="B47" s="157"/>
      <c r="C47" s="464"/>
      <c r="D47" s="512"/>
      <c r="E47" s="513"/>
      <c r="F47" s="513"/>
      <c r="G47" s="513"/>
      <c r="H47" s="513"/>
      <c r="I47" s="514"/>
      <c r="J47" s="152"/>
      <c r="K47" s="316" t="s">
        <v>181</v>
      </c>
      <c r="L47" s="718"/>
      <c r="M47" s="719"/>
      <c r="N47" s="719"/>
      <c r="O47" s="720"/>
      <c r="P47" s="596"/>
      <c r="Q47" s="597"/>
      <c r="R47" s="598"/>
      <c r="S47" s="158"/>
      <c r="T47" s="145"/>
      <c r="U47" s="159"/>
      <c r="V47" s="268">
        <v>1</v>
      </c>
      <c r="W47" s="263"/>
      <c r="X47" s="174"/>
    </row>
    <row r="48" spans="1:62" ht="20.45" customHeight="1">
      <c r="B48" s="157"/>
      <c r="C48" s="465"/>
      <c r="D48" s="515"/>
      <c r="E48" s="516"/>
      <c r="F48" s="516"/>
      <c r="G48" s="516"/>
      <c r="H48" s="516"/>
      <c r="I48" s="517"/>
      <c r="J48" s="152"/>
      <c r="K48" s="316" t="s">
        <v>182</v>
      </c>
      <c r="L48" s="721"/>
      <c r="M48" s="722"/>
      <c r="N48" s="722"/>
      <c r="O48" s="723"/>
      <c r="P48" s="596"/>
      <c r="Q48" s="597"/>
      <c r="R48" s="598"/>
      <c r="S48" s="158"/>
      <c r="T48" s="145"/>
      <c r="U48" s="157"/>
      <c r="V48" s="267"/>
      <c r="W48" s="158"/>
      <c r="X48" s="174"/>
    </row>
    <row r="49" spans="1:62" ht="14.45" customHeight="1">
      <c r="B49" s="157"/>
      <c r="C49" s="463" t="s">
        <v>202</v>
      </c>
      <c r="D49" s="509" t="s">
        <v>11</v>
      </c>
      <c r="E49" s="510"/>
      <c r="F49" s="510"/>
      <c r="G49" s="510"/>
      <c r="H49" s="510"/>
      <c r="I49" s="511"/>
      <c r="J49" s="544"/>
      <c r="K49" s="545"/>
      <c r="L49" s="545"/>
      <c r="M49" s="545"/>
      <c r="N49" s="545"/>
      <c r="O49" s="546"/>
      <c r="P49" s="596"/>
      <c r="Q49" s="597"/>
      <c r="R49" s="598"/>
      <c r="S49" s="158"/>
      <c r="T49" s="145"/>
      <c r="U49" s="157"/>
      <c r="V49" s="267"/>
      <c r="W49" s="158"/>
      <c r="X49" s="174"/>
    </row>
    <row r="50" spans="1:62" ht="19.149999999999999" customHeight="1">
      <c r="B50" s="157"/>
      <c r="C50" s="464"/>
      <c r="D50" s="512"/>
      <c r="E50" s="513"/>
      <c r="F50" s="513"/>
      <c r="G50" s="513"/>
      <c r="H50" s="513"/>
      <c r="I50" s="514"/>
      <c r="J50" s="152"/>
      <c r="K50" s="316" t="s">
        <v>181</v>
      </c>
      <c r="L50" s="718"/>
      <c r="M50" s="719"/>
      <c r="N50" s="719"/>
      <c r="O50" s="720"/>
      <c r="P50" s="596"/>
      <c r="Q50" s="597"/>
      <c r="R50" s="598"/>
      <c r="S50" s="158"/>
      <c r="T50" s="145"/>
      <c r="U50" s="159"/>
      <c r="V50" s="268">
        <v>1</v>
      </c>
      <c r="W50" s="263"/>
      <c r="X50" s="174"/>
    </row>
    <row r="51" spans="1:62" ht="20.45" customHeight="1">
      <c r="B51" s="157"/>
      <c r="C51" s="465"/>
      <c r="D51" s="515"/>
      <c r="E51" s="516"/>
      <c r="F51" s="516"/>
      <c r="G51" s="516"/>
      <c r="H51" s="516"/>
      <c r="I51" s="517"/>
      <c r="J51" s="152"/>
      <c r="K51" s="316" t="s">
        <v>182</v>
      </c>
      <c r="L51" s="721"/>
      <c r="M51" s="722"/>
      <c r="N51" s="722"/>
      <c r="O51" s="723"/>
      <c r="P51" s="599"/>
      <c r="Q51" s="600"/>
      <c r="R51" s="601"/>
      <c r="S51" s="158"/>
      <c r="T51" s="145"/>
      <c r="U51" s="157"/>
      <c r="V51" s="267"/>
      <c r="W51" s="158"/>
      <c r="X51" s="174"/>
    </row>
    <row r="52" spans="1:62" ht="13.9" customHeight="1" thickBot="1">
      <c r="B52" s="234"/>
      <c r="C52" s="195"/>
      <c r="D52" s="247"/>
      <c r="E52" s="247"/>
      <c r="S52" s="123"/>
      <c r="U52" s="135"/>
      <c r="W52" s="123"/>
    </row>
    <row r="53" spans="1:62" s="199" customFormat="1" ht="15" customHeight="1" thickBot="1">
      <c r="A53" s="237"/>
      <c r="B53" s="239"/>
      <c r="C53" s="731" t="s">
        <v>247</v>
      </c>
      <c r="D53" s="731"/>
      <c r="E53" s="731"/>
      <c r="F53" s="731"/>
      <c r="G53" s="731"/>
      <c r="H53" s="731"/>
      <c r="I53" s="731"/>
      <c r="J53" s="731"/>
      <c r="K53" s="731"/>
      <c r="L53" s="731"/>
      <c r="M53" s="731"/>
      <c r="N53" s="731"/>
      <c r="O53" s="731"/>
      <c r="P53" s="731"/>
      <c r="Q53" s="731"/>
      <c r="R53" s="731"/>
      <c r="S53" s="240"/>
      <c r="T53" s="238"/>
      <c r="U53" s="255"/>
      <c r="V53" s="294"/>
      <c r="W53" s="256"/>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row>
    <row r="54" spans="1:62" ht="15">
      <c r="B54" s="128"/>
      <c r="C54" s="475" t="s">
        <v>301</v>
      </c>
      <c r="D54" s="475"/>
      <c r="E54" s="475"/>
      <c r="F54" s="475"/>
      <c r="G54" s="475"/>
      <c r="H54" s="475"/>
      <c r="I54" s="475"/>
      <c r="J54" s="475"/>
      <c r="K54" s="475"/>
      <c r="L54" s="475"/>
      <c r="M54" s="475"/>
      <c r="N54" s="475"/>
      <c r="O54" s="475"/>
      <c r="P54" s="475"/>
      <c r="Q54" s="475"/>
      <c r="R54" s="475"/>
      <c r="S54" s="124"/>
      <c r="U54" s="135"/>
      <c r="W54" s="123"/>
      <c r="BI54" s="178"/>
      <c r="BJ54" s="178"/>
    </row>
    <row r="55" spans="1:62" ht="13.9" customHeight="1">
      <c r="B55" s="135"/>
      <c r="C55" s="16"/>
      <c r="D55" s="247"/>
      <c r="E55" s="248"/>
      <c r="S55" s="123"/>
      <c r="U55" s="135"/>
      <c r="W55" s="123"/>
    </row>
    <row r="56" spans="1:62" ht="15">
      <c r="B56" s="157"/>
      <c r="C56" s="153" t="s">
        <v>162</v>
      </c>
      <c r="D56" s="439" t="s">
        <v>207</v>
      </c>
      <c r="E56" s="440"/>
      <c r="F56" s="440"/>
      <c r="G56" s="440"/>
      <c r="H56" s="440"/>
      <c r="I56" s="441"/>
      <c r="J56" s="483" t="s">
        <v>179</v>
      </c>
      <c r="K56" s="485"/>
      <c r="L56" s="503" t="s">
        <v>216</v>
      </c>
      <c r="M56" s="504"/>
      <c r="N56" s="504"/>
      <c r="O56" s="505"/>
      <c r="P56" s="503" t="s">
        <v>122</v>
      </c>
      <c r="Q56" s="504"/>
      <c r="R56" s="505"/>
      <c r="S56" s="158"/>
      <c r="T56" s="145"/>
      <c r="U56" s="157"/>
      <c r="V56" s="267"/>
      <c r="W56" s="158"/>
      <c r="X56" s="174"/>
    </row>
    <row r="57" spans="1:62" ht="14.45" customHeight="1">
      <c r="B57" s="157"/>
      <c r="C57" s="463" t="s">
        <v>204</v>
      </c>
      <c r="D57" s="509" t="s">
        <v>248</v>
      </c>
      <c r="E57" s="510"/>
      <c r="F57" s="510"/>
      <c r="G57" s="510"/>
      <c r="H57" s="510"/>
      <c r="I57" s="511"/>
      <c r="J57" s="501"/>
      <c r="K57" s="502"/>
      <c r="L57" s="506"/>
      <c r="M57" s="507"/>
      <c r="N57" s="507"/>
      <c r="O57" s="508"/>
      <c r="P57" s="506"/>
      <c r="Q57" s="507"/>
      <c r="R57" s="508"/>
      <c r="S57" s="158"/>
      <c r="T57" s="145"/>
      <c r="U57" s="157"/>
      <c r="V57" s="267"/>
      <c r="W57" s="158"/>
      <c r="X57" s="174"/>
    </row>
    <row r="58" spans="1:62" ht="19.149999999999999" customHeight="1">
      <c r="B58" s="157"/>
      <c r="C58" s="464"/>
      <c r="D58" s="512"/>
      <c r="E58" s="513"/>
      <c r="F58" s="513"/>
      <c r="G58" s="513"/>
      <c r="H58" s="513"/>
      <c r="I58" s="514"/>
      <c r="J58" s="152"/>
      <c r="K58" s="316" t="s">
        <v>181</v>
      </c>
      <c r="L58" s="718"/>
      <c r="M58" s="719"/>
      <c r="N58" s="719"/>
      <c r="O58" s="720"/>
      <c r="P58" s="593" t="str">
        <f>IF(OR(V58=0, V61=0, V64=0, V67=0),"Please answer all the above questions",IF(SUM(V58:V67)&lt;8,"Conduct a Water Impact Assessment following the RSB Water Impact Assessment Guidelines: RSB-GUI-01-009-01. Please proceed to the following sub-section: 'Water Quality and Pollution'.","Please proceed to the following sub-section: 'Water Quality and Pollution'."))</f>
        <v>Conduct a Water Impact Assessment following the RSB Water Impact Assessment Guidelines: RSB-GUI-01-009-01. Please proceed to the following sub-section: 'Water Quality and Pollution'.</v>
      </c>
      <c r="Q58" s="594"/>
      <c r="R58" s="595"/>
      <c r="S58" s="158"/>
      <c r="T58" s="145"/>
      <c r="U58" s="159"/>
      <c r="V58" s="268">
        <v>1</v>
      </c>
      <c r="W58" s="263"/>
      <c r="X58" s="174"/>
    </row>
    <row r="59" spans="1:62" ht="19.149999999999999" customHeight="1">
      <c r="B59" s="157"/>
      <c r="C59" s="465"/>
      <c r="D59" s="515"/>
      <c r="E59" s="516"/>
      <c r="F59" s="516"/>
      <c r="G59" s="516"/>
      <c r="H59" s="516"/>
      <c r="I59" s="517"/>
      <c r="J59" s="152"/>
      <c r="K59" s="316" t="s">
        <v>182</v>
      </c>
      <c r="L59" s="721"/>
      <c r="M59" s="722"/>
      <c r="N59" s="722"/>
      <c r="O59" s="723"/>
      <c r="P59" s="596"/>
      <c r="Q59" s="597"/>
      <c r="R59" s="598"/>
      <c r="S59" s="158"/>
      <c r="T59" s="145"/>
      <c r="U59" s="157"/>
      <c r="V59" s="267"/>
      <c r="W59" s="158"/>
      <c r="X59" s="174"/>
    </row>
    <row r="60" spans="1:62" ht="14.45" customHeight="1">
      <c r="B60" s="157"/>
      <c r="C60" s="463" t="s">
        <v>249</v>
      </c>
      <c r="D60" s="509" t="s">
        <v>12</v>
      </c>
      <c r="E60" s="510"/>
      <c r="F60" s="510"/>
      <c r="G60" s="510"/>
      <c r="H60" s="510"/>
      <c r="I60" s="511"/>
      <c r="J60" s="544"/>
      <c r="K60" s="545"/>
      <c r="L60" s="545"/>
      <c r="M60" s="545"/>
      <c r="N60" s="545"/>
      <c r="O60" s="546"/>
      <c r="P60" s="596"/>
      <c r="Q60" s="597"/>
      <c r="R60" s="598"/>
      <c r="S60" s="158"/>
      <c r="T60" s="145"/>
      <c r="U60" s="157"/>
      <c r="V60" s="267"/>
      <c r="W60" s="158"/>
      <c r="X60" s="174"/>
    </row>
    <row r="61" spans="1:62" ht="19.149999999999999" customHeight="1">
      <c r="B61" s="157"/>
      <c r="C61" s="464"/>
      <c r="D61" s="512"/>
      <c r="E61" s="513"/>
      <c r="F61" s="513"/>
      <c r="G61" s="513"/>
      <c r="H61" s="513"/>
      <c r="I61" s="514"/>
      <c r="J61" s="152"/>
      <c r="K61" s="316" t="s">
        <v>181</v>
      </c>
      <c r="L61" s="718"/>
      <c r="M61" s="719"/>
      <c r="N61" s="719"/>
      <c r="O61" s="720"/>
      <c r="P61" s="596"/>
      <c r="Q61" s="597"/>
      <c r="R61" s="598"/>
      <c r="S61" s="158"/>
      <c r="T61" s="145"/>
      <c r="U61" s="159"/>
      <c r="V61" s="268">
        <v>1</v>
      </c>
      <c r="W61" s="263"/>
      <c r="X61" s="174"/>
    </row>
    <row r="62" spans="1:62" ht="20.45" customHeight="1">
      <c r="B62" s="157"/>
      <c r="C62" s="465"/>
      <c r="D62" s="515"/>
      <c r="E62" s="516"/>
      <c r="F62" s="516"/>
      <c r="G62" s="516"/>
      <c r="H62" s="516"/>
      <c r="I62" s="517"/>
      <c r="J62" s="152"/>
      <c r="K62" s="316" t="s">
        <v>182</v>
      </c>
      <c r="L62" s="721"/>
      <c r="M62" s="722"/>
      <c r="N62" s="722"/>
      <c r="O62" s="723"/>
      <c r="P62" s="596"/>
      <c r="Q62" s="597"/>
      <c r="R62" s="598"/>
      <c r="S62" s="158"/>
      <c r="T62" s="145"/>
      <c r="U62" s="157"/>
      <c r="V62" s="267"/>
      <c r="W62" s="158"/>
      <c r="X62" s="174"/>
    </row>
    <row r="63" spans="1:62" ht="14.45" customHeight="1">
      <c r="B63" s="157"/>
      <c r="C63" s="463" t="s">
        <v>250</v>
      </c>
      <c r="D63" s="509" t="s">
        <v>13</v>
      </c>
      <c r="E63" s="510"/>
      <c r="F63" s="510"/>
      <c r="G63" s="510"/>
      <c r="H63" s="510"/>
      <c r="I63" s="511"/>
      <c r="J63" s="544"/>
      <c r="K63" s="545"/>
      <c r="L63" s="545"/>
      <c r="M63" s="545"/>
      <c r="N63" s="545"/>
      <c r="O63" s="546"/>
      <c r="P63" s="596"/>
      <c r="Q63" s="597"/>
      <c r="R63" s="598"/>
      <c r="S63" s="158"/>
      <c r="T63" s="145"/>
      <c r="U63" s="157"/>
      <c r="V63" s="267"/>
      <c r="W63" s="158"/>
      <c r="X63" s="174"/>
    </row>
    <row r="64" spans="1:62" ht="19.149999999999999" customHeight="1">
      <c r="B64" s="157"/>
      <c r="C64" s="464"/>
      <c r="D64" s="512"/>
      <c r="E64" s="513"/>
      <c r="F64" s="513"/>
      <c r="G64" s="513"/>
      <c r="H64" s="513"/>
      <c r="I64" s="514"/>
      <c r="J64" s="152"/>
      <c r="K64" s="316" t="s">
        <v>181</v>
      </c>
      <c r="L64" s="718"/>
      <c r="M64" s="719"/>
      <c r="N64" s="719"/>
      <c r="O64" s="720"/>
      <c r="P64" s="596"/>
      <c r="Q64" s="597"/>
      <c r="R64" s="598"/>
      <c r="S64" s="158"/>
      <c r="T64" s="145"/>
      <c r="U64" s="159"/>
      <c r="V64" s="268">
        <v>1</v>
      </c>
      <c r="W64" s="263"/>
      <c r="X64" s="174"/>
    </row>
    <row r="65" spans="1:62" ht="20.45" customHeight="1">
      <c r="B65" s="157"/>
      <c r="C65" s="465"/>
      <c r="D65" s="515"/>
      <c r="E65" s="516"/>
      <c r="F65" s="516"/>
      <c r="G65" s="516"/>
      <c r="H65" s="516"/>
      <c r="I65" s="517"/>
      <c r="J65" s="152"/>
      <c r="K65" s="316" t="s">
        <v>182</v>
      </c>
      <c r="L65" s="721"/>
      <c r="M65" s="722"/>
      <c r="N65" s="722"/>
      <c r="O65" s="723"/>
      <c r="P65" s="596"/>
      <c r="Q65" s="597"/>
      <c r="R65" s="598"/>
      <c r="S65" s="158"/>
      <c r="T65" s="145"/>
      <c r="U65" s="157"/>
      <c r="V65" s="267"/>
      <c r="W65" s="158"/>
      <c r="X65" s="174"/>
    </row>
    <row r="66" spans="1:62" ht="14.45" customHeight="1">
      <c r="B66" s="157"/>
      <c r="C66" s="463" t="s">
        <v>251</v>
      </c>
      <c r="D66" s="509" t="s">
        <v>252</v>
      </c>
      <c r="E66" s="510"/>
      <c r="F66" s="510"/>
      <c r="G66" s="510"/>
      <c r="H66" s="510"/>
      <c r="I66" s="511"/>
      <c r="J66" s="544"/>
      <c r="K66" s="545"/>
      <c r="L66" s="545"/>
      <c r="M66" s="545"/>
      <c r="N66" s="545"/>
      <c r="O66" s="546"/>
      <c r="P66" s="596"/>
      <c r="Q66" s="597"/>
      <c r="R66" s="598"/>
      <c r="S66" s="158"/>
      <c r="T66" s="145"/>
      <c r="U66" s="157"/>
      <c r="V66" s="267"/>
      <c r="W66" s="158"/>
      <c r="X66" s="174"/>
    </row>
    <row r="67" spans="1:62" ht="19.149999999999999" customHeight="1">
      <c r="B67" s="157"/>
      <c r="C67" s="464"/>
      <c r="D67" s="512"/>
      <c r="E67" s="513"/>
      <c r="F67" s="513"/>
      <c r="G67" s="513"/>
      <c r="H67" s="513"/>
      <c r="I67" s="514"/>
      <c r="J67" s="152"/>
      <c r="K67" s="316" t="s">
        <v>181</v>
      </c>
      <c r="L67" s="718"/>
      <c r="M67" s="719"/>
      <c r="N67" s="719"/>
      <c r="O67" s="720"/>
      <c r="P67" s="596"/>
      <c r="Q67" s="597"/>
      <c r="R67" s="598"/>
      <c r="S67" s="158"/>
      <c r="T67" s="145"/>
      <c r="U67" s="159"/>
      <c r="V67" s="268">
        <v>1</v>
      </c>
      <c r="W67" s="263"/>
      <c r="X67" s="174"/>
    </row>
    <row r="68" spans="1:62" ht="20.45" customHeight="1">
      <c r="B68" s="157"/>
      <c r="C68" s="465"/>
      <c r="D68" s="515"/>
      <c r="E68" s="516"/>
      <c r="F68" s="516"/>
      <c r="G68" s="516"/>
      <c r="H68" s="516"/>
      <c r="I68" s="517"/>
      <c r="J68" s="152"/>
      <c r="K68" s="316" t="s">
        <v>182</v>
      </c>
      <c r="L68" s="721"/>
      <c r="M68" s="722"/>
      <c r="N68" s="722"/>
      <c r="O68" s="723"/>
      <c r="P68" s="599"/>
      <c r="Q68" s="600"/>
      <c r="R68" s="601"/>
      <c r="S68" s="158"/>
      <c r="T68" s="145"/>
      <c r="U68" s="157"/>
      <c r="V68" s="267"/>
      <c r="W68" s="158"/>
      <c r="X68" s="174"/>
    </row>
    <row r="69" spans="1:62" ht="15.75" thickBot="1">
      <c r="B69" s="735"/>
      <c r="C69" s="736"/>
      <c r="D69" s="251"/>
      <c r="E69" s="251"/>
      <c r="S69" s="123"/>
      <c r="U69" s="135"/>
      <c r="W69" s="123"/>
    </row>
    <row r="70" spans="1:62" s="199" customFormat="1" ht="15" customHeight="1" thickBot="1">
      <c r="A70" s="237"/>
      <c r="B70" s="239"/>
      <c r="C70" s="731" t="s">
        <v>253</v>
      </c>
      <c r="D70" s="731"/>
      <c r="E70" s="731"/>
      <c r="F70" s="731"/>
      <c r="G70" s="731"/>
      <c r="H70" s="731"/>
      <c r="I70" s="731"/>
      <c r="J70" s="731"/>
      <c r="K70" s="731"/>
      <c r="L70" s="731"/>
      <c r="M70" s="731"/>
      <c r="N70" s="731"/>
      <c r="O70" s="731"/>
      <c r="P70" s="731"/>
      <c r="Q70" s="731"/>
      <c r="R70" s="731"/>
      <c r="S70" s="240"/>
      <c r="T70" s="238"/>
      <c r="U70" s="255"/>
      <c r="V70" s="294"/>
      <c r="W70" s="256"/>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row>
    <row r="71" spans="1:62" ht="15">
      <c r="B71" s="128"/>
      <c r="C71" s="475" t="s">
        <v>319</v>
      </c>
      <c r="D71" s="475"/>
      <c r="E71" s="475"/>
      <c r="F71" s="475"/>
      <c r="G71" s="475"/>
      <c r="H71" s="475"/>
      <c r="I71" s="475"/>
      <c r="J71" s="475"/>
      <c r="K71" s="475"/>
      <c r="L71" s="475"/>
      <c r="M71" s="475"/>
      <c r="N71" s="475"/>
      <c r="O71" s="475"/>
      <c r="P71" s="475"/>
      <c r="Q71" s="475"/>
      <c r="R71" s="475"/>
      <c r="S71" s="124"/>
      <c r="U71" s="135"/>
      <c r="W71" s="123"/>
      <c r="BI71" s="178"/>
      <c r="BJ71" s="178"/>
    </row>
    <row r="72" spans="1:62" ht="15">
      <c r="B72" s="249"/>
      <c r="C72" s="250"/>
      <c r="D72" s="251"/>
      <c r="E72" s="251"/>
      <c r="S72" s="123"/>
      <c r="U72" s="135"/>
      <c r="W72" s="123"/>
    </row>
    <row r="73" spans="1:62" ht="15">
      <c r="B73" s="157"/>
      <c r="C73" s="153" t="s">
        <v>162</v>
      </c>
      <c r="D73" s="439" t="s">
        <v>207</v>
      </c>
      <c r="E73" s="440"/>
      <c r="F73" s="440"/>
      <c r="G73" s="440"/>
      <c r="H73" s="440"/>
      <c r="I73" s="441"/>
      <c r="J73" s="483" t="s">
        <v>179</v>
      </c>
      <c r="K73" s="485"/>
      <c r="L73" s="503" t="s">
        <v>216</v>
      </c>
      <c r="M73" s="504"/>
      <c r="N73" s="504"/>
      <c r="O73" s="505"/>
      <c r="P73" s="503" t="s">
        <v>122</v>
      </c>
      <c r="Q73" s="504"/>
      <c r="R73" s="505"/>
      <c r="S73" s="158"/>
      <c r="T73" s="145"/>
      <c r="U73" s="157"/>
      <c r="V73" s="267"/>
      <c r="W73" s="158"/>
      <c r="X73" s="174"/>
    </row>
    <row r="74" spans="1:62" ht="14.45" customHeight="1">
      <c r="B74" s="157"/>
      <c r="C74" s="463" t="s">
        <v>254</v>
      </c>
      <c r="D74" s="509" t="s">
        <v>257</v>
      </c>
      <c r="E74" s="510"/>
      <c r="F74" s="510"/>
      <c r="G74" s="510"/>
      <c r="H74" s="510"/>
      <c r="I74" s="511"/>
      <c r="J74" s="501"/>
      <c r="K74" s="502"/>
      <c r="L74" s="506"/>
      <c r="M74" s="507"/>
      <c r="N74" s="507"/>
      <c r="O74" s="508"/>
      <c r="P74" s="506"/>
      <c r="Q74" s="507"/>
      <c r="R74" s="508"/>
      <c r="S74" s="158"/>
      <c r="T74" s="145"/>
      <c r="U74" s="157"/>
      <c r="V74" s="267"/>
      <c r="W74" s="158"/>
      <c r="X74" s="174"/>
    </row>
    <row r="75" spans="1:62" ht="19.149999999999999" customHeight="1">
      <c r="B75" s="157"/>
      <c r="C75" s="464"/>
      <c r="D75" s="512"/>
      <c r="E75" s="513"/>
      <c r="F75" s="513"/>
      <c r="G75" s="513"/>
      <c r="H75" s="513"/>
      <c r="I75" s="514"/>
      <c r="J75" s="152"/>
      <c r="K75" s="316" t="s">
        <v>181</v>
      </c>
      <c r="L75" s="718"/>
      <c r="M75" s="719"/>
      <c r="N75" s="719"/>
      <c r="O75" s="720"/>
      <c r="P75" s="593" t="str">
        <f>IF(OR(V75=0, V78=0, V81=0),"Please answer all the above questions",IF(SUM(V75:V81)&lt;6,"As part of your ESMP, include a plan for how water quality will be monitored and pollution of local water resources prevented. Micro-scale operations are exempted. Please proceed to Step 3.","Please proceed to Step 3."))</f>
        <v>As part of your ESMP, include a plan for how water quality will be monitored and pollution of local water resources prevented. Micro-scale operations are exempted. Please proceed to Step 3.</v>
      </c>
      <c r="Q75" s="594"/>
      <c r="R75" s="595"/>
      <c r="S75" s="158"/>
      <c r="T75" s="145"/>
      <c r="U75" s="159"/>
      <c r="V75" s="268">
        <v>1</v>
      </c>
      <c r="W75" s="263"/>
      <c r="X75" s="174"/>
    </row>
    <row r="76" spans="1:62" ht="19.149999999999999" customHeight="1">
      <c r="B76" s="157"/>
      <c r="C76" s="465"/>
      <c r="D76" s="515"/>
      <c r="E76" s="516"/>
      <c r="F76" s="516"/>
      <c r="G76" s="516"/>
      <c r="H76" s="516"/>
      <c r="I76" s="517"/>
      <c r="J76" s="152"/>
      <c r="K76" s="316" t="s">
        <v>182</v>
      </c>
      <c r="L76" s="721"/>
      <c r="M76" s="722"/>
      <c r="N76" s="722"/>
      <c r="O76" s="723"/>
      <c r="P76" s="596"/>
      <c r="Q76" s="597"/>
      <c r="R76" s="598"/>
      <c r="S76" s="158"/>
      <c r="T76" s="145"/>
      <c r="U76" s="157"/>
      <c r="V76" s="267"/>
      <c r="W76" s="158"/>
      <c r="X76" s="174"/>
    </row>
    <row r="77" spans="1:62" ht="14.45" customHeight="1">
      <c r="B77" s="157"/>
      <c r="C77" s="463" t="s">
        <v>255</v>
      </c>
      <c r="D77" s="509" t="s">
        <v>258</v>
      </c>
      <c r="E77" s="510"/>
      <c r="F77" s="510"/>
      <c r="G77" s="510"/>
      <c r="H77" s="510"/>
      <c r="I77" s="511"/>
      <c r="J77" s="544"/>
      <c r="K77" s="545"/>
      <c r="L77" s="545"/>
      <c r="M77" s="545"/>
      <c r="N77" s="545"/>
      <c r="O77" s="546"/>
      <c r="P77" s="596"/>
      <c r="Q77" s="597"/>
      <c r="R77" s="598"/>
      <c r="S77" s="158"/>
      <c r="T77" s="145"/>
      <c r="U77" s="157"/>
      <c r="V77" s="267"/>
      <c r="W77" s="158"/>
      <c r="X77" s="174"/>
    </row>
    <row r="78" spans="1:62" ht="19.149999999999999" customHeight="1">
      <c r="B78" s="157"/>
      <c r="C78" s="464"/>
      <c r="D78" s="512"/>
      <c r="E78" s="513"/>
      <c r="F78" s="513"/>
      <c r="G78" s="513"/>
      <c r="H78" s="513"/>
      <c r="I78" s="514"/>
      <c r="J78" s="152"/>
      <c r="K78" s="316" t="s">
        <v>181</v>
      </c>
      <c r="L78" s="718"/>
      <c r="M78" s="719"/>
      <c r="N78" s="719"/>
      <c r="O78" s="720"/>
      <c r="P78" s="596"/>
      <c r="Q78" s="597"/>
      <c r="R78" s="598"/>
      <c r="S78" s="158"/>
      <c r="T78" s="145"/>
      <c r="U78" s="159"/>
      <c r="V78" s="268">
        <v>1</v>
      </c>
      <c r="W78" s="263"/>
      <c r="X78" s="174"/>
    </row>
    <row r="79" spans="1:62" ht="20.45" customHeight="1">
      <c r="B79" s="157"/>
      <c r="C79" s="465"/>
      <c r="D79" s="515"/>
      <c r="E79" s="516"/>
      <c r="F79" s="516"/>
      <c r="G79" s="516"/>
      <c r="H79" s="516"/>
      <c r="I79" s="517"/>
      <c r="J79" s="152"/>
      <c r="K79" s="316" t="s">
        <v>182</v>
      </c>
      <c r="L79" s="721"/>
      <c r="M79" s="722"/>
      <c r="N79" s="722"/>
      <c r="O79" s="723"/>
      <c r="P79" s="596"/>
      <c r="Q79" s="597"/>
      <c r="R79" s="598"/>
      <c r="S79" s="158"/>
      <c r="T79" s="145"/>
      <c r="U79" s="157"/>
      <c r="V79" s="267"/>
      <c r="W79" s="158"/>
      <c r="X79" s="174"/>
    </row>
    <row r="80" spans="1:62" ht="14.45" customHeight="1">
      <c r="B80" s="157"/>
      <c r="C80" s="463" t="s">
        <v>256</v>
      </c>
      <c r="D80" s="509" t="s">
        <v>259</v>
      </c>
      <c r="E80" s="510"/>
      <c r="F80" s="510"/>
      <c r="G80" s="510"/>
      <c r="H80" s="510"/>
      <c r="I80" s="511"/>
      <c r="J80" s="544"/>
      <c r="K80" s="545"/>
      <c r="L80" s="545"/>
      <c r="M80" s="545"/>
      <c r="N80" s="545"/>
      <c r="O80" s="546"/>
      <c r="P80" s="596"/>
      <c r="Q80" s="597"/>
      <c r="R80" s="598"/>
      <c r="S80" s="158"/>
      <c r="T80" s="145"/>
      <c r="U80" s="157"/>
      <c r="V80" s="267"/>
      <c r="W80" s="158"/>
      <c r="X80" s="174"/>
    </row>
    <row r="81" spans="2:62" ht="19.149999999999999" customHeight="1">
      <c r="B81" s="157"/>
      <c r="C81" s="464"/>
      <c r="D81" s="512"/>
      <c r="E81" s="513"/>
      <c r="F81" s="513"/>
      <c r="G81" s="513"/>
      <c r="H81" s="513"/>
      <c r="I81" s="514"/>
      <c r="J81" s="152"/>
      <c r="K81" s="316" t="s">
        <v>181</v>
      </c>
      <c r="L81" s="718"/>
      <c r="M81" s="719"/>
      <c r="N81" s="719"/>
      <c r="O81" s="720"/>
      <c r="P81" s="596"/>
      <c r="Q81" s="597"/>
      <c r="R81" s="598"/>
      <c r="S81" s="158"/>
      <c r="T81" s="145"/>
      <c r="U81" s="159"/>
      <c r="V81" s="268">
        <v>1</v>
      </c>
      <c r="W81" s="263"/>
      <c r="X81" s="174"/>
    </row>
    <row r="82" spans="2:62" ht="20.45" customHeight="1">
      <c r="B82" s="157"/>
      <c r="C82" s="465"/>
      <c r="D82" s="515"/>
      <c r="E82" s="516"/>
      <c r="F82" s="516"/>
      <c r="G82" s="516"/>
      <c r="H82" s="516"/>
      <c r="I82" s="517"/>
      <c r="J82" s="152"/>
      <c r="K82" s="316" t="s">
        <v>182</v>
      </c>
      <c r="L82" s="721"/>
      <c r="M82" s="722"/>
      <c r="N82" s="722"/>
      <c r="O82" s="723"/>
      <c r="P82" s="599"/>
      <c r="Q82" s="600"/>
      <c r="R82" s="601"/>
      <c r="S82" s="158"/>
      <c r="T82" s="145"/>
      <c r="U82" s="157"/>
      <c r="V82" s="267"/>
      <c r="W82" s="158"/>
      <c r="X82" s="174"/>
    </row>
    <row r="83" spans="2:62" ht="15">
      <c r="B83" s="737"/>
      <c r="C83" s="738"/>
      <c r="D83" s="252"/>
      <c r="E83" s="252"/>
      <c r="S83" s="123"/>
      <c r="U83" s="135"/>
      <c r="W83" s="123"/>
    </row>
    <row r="84" spans="2:62" ht="13.9" customHeight="1">
      <c r="B84" s="234"/>
      <c r="C84" s="25"/>
      <c r="D84" s="24"/>
      <c r="E84" s="24"/>
      <c r="S84" s="123"/>
      <c r="U84" s="135"/>
      <c r="W84" s="123"/>
    </row>
    <row r="85" spans="2:62" ht="21" customHeight="1">
      <c r="B85" s="113"/>
      <c r="C85" s="445" t="s">
        <v>260</v>
      </c>
      <c r="D85" s="445"/>
      <c r="E85" s="445"/>
      <c r="F85" s="445"/>
      <c r="G85" s="445"/>
      <c r="H85" s="445"/>
      <c r="I85" s="445"/>
      <c r="J85" s="445"/>
      <c r="K85" s="445"/>
      <c r="L85" s="445"/>
      <c r="M85" s="445"/>
      <c r="N85" s="445"/>
      <c r="O85" s="445"/>
      <c r="P85" s="445"/>
      <c r="Q85" s="445"/>
      <c r="R85" s="445"/>
      <c r="S85" s="114"/>
      <c r="U85" s="135"/>
      <c r="W85" s="123"/>
      <c r="BI85" s="178"/>
      <c r="BJ85" s="178"/>
    </row>
    <row r="86" spans="2:62" ht="15">
      <c r="B86" s="128"/>
      <c r="C86" s="475"/>
      <c r="D86" s="475"/>
      <c r="E86" s="475"/>
      <c r="F86" s="475"/>
      <c r="G86" s="475"/>
      <c r="H86" s="475"/>
      <c r="I86" s="475"/>
      <c r="J86" s="475"/>
      <c r="K86" s="475"/>
      <c r="L86" s="475"/>
      <c r="M86" s="475"/>
      <c r="N86" s="475"/>
      <c r="O86" s="475"/>
      <c r="P86" s="475"/>
      <c r="Q86" s="475"/>
      <c r="R86" s="475"/>
      <c r="S86" s="124"/>
      <c r="U86" s="135"/>
      <c r="W86" s="123"/>
      <c r="BI86" s="178"/>
      <c r="BJ86" s="178"/>
    </row>
    <row r="87" spans="2:62" ht="13.9" customHeight="1">
      <c r="B87" s="234"/>
      <c r="C87" s="616" t="s">
        <v>271</v>
      </c>
      <c r="D87" s="617"/>
      <c r="E87" s="617"/>
      <c r="F87" s="617"/>
      <c r="G87" s="617"/>
      <c r="H87" s="617"/>
      <c r="I87" s="617"/>
      <c r="J87" s="617"/>
      <c r="K87" s="617"/>
      <c r="L87" s="617"/>
      <c r="M87" s="617"/>
      <c r="N87" s="617"/>
      <c r="O87" s="617"/>
      <c r="P87" s="617"/>
      <c r="Q87" s="617"/>
      <c r="R87" s="618"/>
      <c r="S87" s="123"/>
      <c r="U87" s="135"/>
      <c r="W87" s="123"/>
    </row>
    <row r="88" spans="2:62" ht="13.9" customHeight="1">
      <c r="B88" s="135"/>
      <c r="C88" s="732"/>
      <c r="D88" s="733"/>
      <c r="E88" s="733"/>
      <c r="F88" s="733"/>
      <c r="G88" s="733"/>
      <c r="H88" s="733"/>
      <c r="I88" s="733"/>
      <c r="J88" s="733"/>
      <c r="K88" s="733"/>
      <c r="L88" s="733"/>
      <c r="M88" s="733"/>
      <c r="N88" s="733"/>
      <c r="O88" s="733"/>
      <c r="P88" s="733"/>
      <c r="Q88" s="733"/>
      <c r="R88" s="734"/>
      <c r="S88" s="123"/>
      <c r="U88" s="135"/>
      <c r="W88" s="123"/>
    </row>
    <row r="89" spans="2:62" ht="13.9" customHeight="1">
      <c r="B89" s="135"/>
      <c r="C89" s="25"/>
      <c r="D89" s="24"/>
      <c r="E89" s="24"/>
      <c r="S89" s="123"/>
      <c r="U89" s="135"/>
      <c r="W89" s="123"/>
    </row>
    <row r="90" spans="2:62" ht="13.9" customHeight="1">
      <c r="B90" s="135"/>
      <c r="C90" s="25"/>
      <c r="D90" s="24"/>
      <c r="E90" s="253"/>
      <c r="S90" s="123"/>
      <c r="U90" s="135"/>
      <c r="W90" s="123"/>
    </row>
    <row r="91" spans="2:62" ht="19.149999999999999" customHeight="1">
      <c r="B91" s="113"/>
      <c r="C91" s="445" t="s">
        <v>261</v>
      </c>
      <c r="D91" s="445"/>
      <c r="E91" s="445"/>
      <c r="F91" s="445"/>
      <c r="G91" s="445"/>
      <c r="H91" s="445"/>
      <c r="I91" s="445"/>
      <c r="J91" s="445"/>
      <c r="K91" s="445"/>
      <c r="L91" s="445"/>
      <c r="M91" s="445"/>
      <c r="N91" s="445"/>
      <c r="O91" s="445"/>
      <c r="P91" s="445"/>
      <c r="Q91" s="445"/>
      <c r="R91" s="445"/>
      <c r="S91" s="114"/>
      <c r="U91" s="135"/>
      <c r="W91" s="123"/>
      <c r="BI91" s="178"/>
      <c r="BJ91" s="178"/>
    </row>
    <row r="92" spans="2:62" ht="15">
      <c r="B92" s="128"/>
      <c r="C92" s="475" t="s">
        <v>321</v>
      </c>
      <c r="D92" s="475"/>
      <c r="E92" s="475"/>
      <c r="F92" s="475"/>
      <c r="G92" s="475"/>
      <c r="H92" s="475"/>
      <c r="I92" s="475"/>
      <c r="J92" s="475"/>
      <c r="K92" s="475"/>
      <c r="L92" s="475"/>
      <c r="M92" s="475"/>
      <c r="N92" s="475"/>
      <c r="O92" s="475"/>
      <c r="P92" s="475"/>
      <c r="Q92" s="475"/>
      <c r="R92" s="475"/>
      <c r="S92" s="124"/>
      <c r="U92" s="135"/>
      <c r="W92" s="123"/>
      <c r="BI92" s="178"/>
      <c r="BJ92" s="178"/>
    </row>
    <row r="93" spans="2:62" ht="13.9" customHeight="1">
      <c r="B93" s="135"/>
      <c r="C93" s="25"/>
      <c r="D93" s="24"/>
      <c r="E93" s="24"/>
      <c r="S93" s="123"/>
      <c r="U93" s="135"/>
      <c r="W93" s="123"/>
    </row>
    <row r="94" spans="2:62" ht="15">
      <c r="B94" s="157"/>
      <c r="C94" s="153" t="s">
        <v>162</v>
      </c>
      <c r="D94" s="439" t="s">
        <v>207</v>
      </c>
      <c r="E94" s="440"/>
      <c r="F94" s="440"/>
      <c r="G94" s="440"/>
      <c r="H94" s="440"/>
      <c r="I94" s="441"/>
      <c r="J94" s="483" t="s">
        <v>179</v>
      </c>
      <c r="K94" s="485"/>
      <c r="L94" s="503" t="s">
        <v>216</v>
      </c>
      <c r="M94" s="504"/>
      <c r="N94" s="504"/>
      <c r="O94" s="505"/>
      <c r="P94" s="503" t="s">
        <v>122</v>
      </c>
      <c r="Q94" s="504"/>
      <c r="R94" s="505"/>
      <c r="S94" s="158"/>
      <c r="T94" s="145"/>
      <c r="U94" s="157"/>
      <c r="V94" s="267"/>
      <c r="W94" s="158"/>
      <c r="X94" s="174"/>
    </row>
    <row r="95" spans="2:62" ht="14.45" customHeight="1">
      <c r="B95" s="157"/>
      <c r="C95" s="463" t="s">
        <v>86</v>
      </c>
      <c r="D95" s="509" t="s">
        <v>262</v>
      </c>
      <c r="E95" s="510"/>
      <c r="F95" s="510"/>
      <c r="G95" s="510"/>
      <c r="H95" s="510"/>
      <c r="I95" s="511"/>
      <c r="J95" s="501"/>
      <c r="K95" s="502"/>
      <c r="L95" s="506"/>
      <c r="M95" s="507"/>
      <c r="N95" s="507"/>
      <c r="O95" s="508"/>
      <c r="P95" s="506"/>
      <c r="Q95" s="507"/>
      <c r="R95" s="508"/>
      <c r="S95" s="158"/>
      <c r="T95" s="145"/>
      <c r="U95" s="157"/>
      <c r="V95" s="267"/>
      <c r="W95" s="158"/>
      <c r="X95" s="174"/>
    </row>
    <row r="96" spans="2:62" ht="19.149999999999999" customHeight="1">
      <c r="B96" s="157"/>
      <c r="C96" s="464"/>
      <c r="D96" s="512"/>
      <c r="E96" s="513"/>
      <c r="F96" s="513"/>
      <c r="G96" s="513"/>
      <c r="H96" s="513"/>
      <c r="I96" s="514"/>
      <c r="J96" s="152"/>
      <c r="K96" s="316" t="s">
        <v>181</v>
      </c>
      <c r="L96" s="718"/>
      <c r="M96" s="719"/>
      <c r="N96" s="719"/>
      <c r="O96" s="720"/>
      <c r="P96" s="593" t="str">
        <f>IF(OR(V96=0, V99=0, V102=0),"Please answer all the above questions",IF(SUM(V96:V102)&lt;6,_xlfn._LONGTEXT("Operators must include a plan to phase out open-air burning within three years as part of their EMSP. If phase out of open-air burning is not feasible, the operator should describe why no viable alternative to open-air burning is possible. Please proceed ","to Section 7."),"Please proceed to Section 7."))</f>
        <v>Operators must include a plan to phase out open-air burning within three years as part of their EMSP. If phase out of open-air burning is not feasible, the operator should describe why no viable alternative to open-air burning is possible. Please proceed to Section 7.</v>
      </c>
      <c r="Q96" s="594"/>
      <c r="R96" s="595"/>
      <c r="S96" s="158"/>
      <c r="T96" s="145"/>
      <c r="U96" s="159"/>
      <c r="V96" s="268">
        <v>1</v>
      </c>
      <c r="W96" s="263"/>
      <c r="X96" s="174"/>
    </row>
    <row r="97" spans="2:24" ht="19.149999999999999" customHeight="1">
      <c r="B97" s="157"/>
      <c r="C97" s="465"/>
      <c r="D97" s="515"/>
      <c r="E97" s="516"/>
      <c r="F97" s="516"/>
      <c r="G97" s="516"/>
      <c r="H97" s="516"/>
      <c r="I97" s="517"/>
      <c r="J97" s="152"/>
      <c r="K97" s="316" t="s">
        <v>182</v>
      </c>
      <c r="L97" s="721"/>
      <c r="M97" s="722"/>
      <c r="N97" s="722"/>
      <c r="O97" s="723"/>
      <c r="P97" s="596"/>
      <c r="Q97" s="597"/>
      <c r="R97" s="598"/>
      <c r="S97" s="158"/>
      <c r="T97" s="145"/>
      <c r="U97" s="157"/>
      <c r="V97" s="267"/>
      <c r="W97" s="158"/>
      <c r="X97" s="174"/>
    </row>
    <row r="98" spans="2:24" ht="15">
      <c r="B98" s="157"/>
      <c r="C98" s="463" t="s">
        <v>126</v>
      </c>
      <c r="D98" s="509" t="s">
        <v>263</v>
      </c>
      <c r="E98" s="510"/>
      <c r="F98" s="510"/>
      <c r="G98" s="510"/>
      <c r="H98" s="510"/>
      <c r="I98" s="511"/>
      <c r="J98" s="544"/>
      <c r="K98" s="545"/>
      <c r="L98" s="545"/>
      <c r="M98" s="545"/>
      <c r="N98" s="545"/>
      <c r="O98" s="546"/>
      <c r="P98" s="596"/>
      <c r="Q98" s="597"/>
      <c r="R98" s="598"/>
      <c r="S98" s="158"/>
      <c r="T98" s="145"/>
      <c r="U98" s="157"/>
      <c r="V98" s="267"/>
      <c r="W98" s="158"/>
      <c r="X98" s="174"/>
    </row>
    <row r="99" spans="2:24" ht="19.149999999999999" customHeight="1">
      <c r="B99" s="157"/>
      <c r="C99" s="464"/>
      <c r="D99" s="512"/>
      <c r="E99" s="513"/>
      <c r="F99" s="513"/>
      <c r="G99" s="513"/>
      <c r="H99" s="513"/>
      <c r="I99" s="514"/>
      <c r="J99" s="152"/>
      <c r="K99" s="316" t="s">
        <v>181</v>
      </c>
      <c r="L99" s="718"/>
      <c r="M99" s="719"/>
      <c r="N99" s="719"/>
      <c r="O99" s="720"/>
      <c r="P99" s="596"/>
      <c r="Q99" s="597"/>
      <c r="R99" s="598"/>
      <c r="S99" s="158"/>
      <c r="T99" s="145"/>
      <c r="U99" s="159"/>
      <c r="V99" s="268">
        <v>1</v>
      </c>
      <c r="W99" s="263"/>
      <c r="X99" s="174"/>
    </row>
    <row r="100" spans="2:24" ht="20.45" customHeight="1">
      <c r="B100" s="157"/>
      <c r="C100" s="465"/>
      <c r="D100" s="515"/>
      <c r="E100" s="516"/>
      <c r="F100" s="516"/>
      <c r="G100" s="516"/>
      <c r="H100" s="516"/>
      <c r="I100" s="517"/>
      <c r="J100" s="152"/>
      <c r="K100" s="316" t="s">
        <v>182</v>
      </c>
      <c r="L100" s="721"/>
      <c r="M100" s="722"/>
      <c r="N100" s="722"/>
      <c r="O100" s="723"/>
      <c r="P100" s="596"/>
      <c r="Q100" s="597"/>
      <c r="R100" s="598"/>
      <c r="S100" s="158"/>
      <c r="T100" s="145"/>
      <c r="U100" s="157"/>
      <c r="V100" s="267"/>
      <c r="W100" s="158"/>
      <c r="X100" s="174"/>
    </row>
    <row r="101" spans="2:24" ht="15">
      <c r="B101" s="157"/>
      <c r="C101" s="463" t="s">
        <v>209</v>
      </c>
      <c r="D101" s="509" t="s">
        <v>264</v>
      </c>
      <c r="E101" s="510"/>
      <c r="F101" s="510"/>
      <c r="G101" s="510"/>
      <c r="H101" s="510"/>
      <c r="I101" s="511"/>
      <c r="J101" s="544"/>
      <c r="K101" s="545"/>
      <c r="L101" s="545"/>
      <c r="M101" s="545"/>
      <c r="N101" s="545"/>
      <c r="O101" s="546"/>
      <c r="P101" s="596"/>
      <c r="Q101" s="597"/>
      <c r="R101" s="598"/>
      <c r="S101" s="158"/>
      <c r="T101" s="145"/>
      <c r="U101" s="157"/>
      <c r="V101" s="267"/>
      <c r="W101" s="158"/>
      <c r="X101" s="174"/>
    </row>
    <row r="102" spans="2:24" ht="19.149999999999999" customHeight="1">
      <c r="B102" s="157"/>
      <c r="C102" s="464"/>
      <c r="D102" s="512"/>
      <c r="E102" s="513"/>
      <c r="F102" s="513"/>
      <c r="G102" s="513"/>
      <c r="H102" s="513"/>
      <c r="I102" s="514"/>
      <c r="J102" s="152"/>
      <c r="K102" s="316" t="s">
        <v>181</v>
      </c>
      <c r="L102" s="718"/>
      <c r="M102" s="719"/>
      <c r="N102" s="719"/>
      <c r="O102" s="720"/>
      <c r="P102" s="596"/>
      <c r="Q102" s="597"/>
      <c r="R102" s="598"/>
      <c r="S102" s="158"/>
      <c r="T102" s="145"/>
      <c r="U102" s="159"/>
      <c r="V102" s="268">
        <v>1</v>
      </c>
      <c r="W102" s="263"/>
      <c r="X102" s="174"/>
    </row>
    <row r="103" spans="2:24" ht="20.45" customHeight="1">
      <c r="B103" s="157"/>
      <c r="C103" s="465"/>
      <c r="D103" s="515"/>
      <c r="E103" s="516"/>
      <c r="F103" s="516"/>
      <c r="G103" s="516"/>
      <c r="H103" s="516"/>
      <c r="I103" s="517"/>
      <c r="J103" s="152"/>
      <c r="K103" s="316" t="s">
        <v>182</v>
      </c>
      <c r="L103" s="721"/>
      <c r="M103" s="722"/>
      <c r="N103" s="722"/>
      <c r="O103" s="723"/>
      <c r="P103" s="599"/>
      <c r="Q103" s="600"/>
      <c r="R103" s="601"/>
      <c r="S103" s="158"/>
      <c r="T103" s="145"/>
      <c r="U103" s="157"/>
      <c r="V103" s="267"/>
      <c r="W103" s="158"/>
      <c r="X103" s="174"/>
    </row>
    <row r="104" spans="2:24" ht="15">
      <c r="B104" s="254"/>
      <c r="S104" s="123"/>
      <c r="U104" s="135"/>
      <c r="W104" s="123"/>
    </row>
    <row r="105" spans="2:24">
      <c r="B105" s="135"/>
      <c r="S105" s="123"/>
      <c r="U105" s="135"/>
      <c r="W105" s="123"/>
    </row>
    <row r="106" spans="2:24" ht="13.9" customHeight="1">
      <c r="B106" s="135"/>
      <c r="C106" s="24"/>
      <c r="D106" s="247"/>
      <c r="E106" s="247"/>
      <c r="P106" s="574" t="s">
        <v>364</v>
      </c>
      <c r="Q106" s="574"/>
      <c r="R106" s="574"/>
      <c r="S106" s="123"/>
      <c r="U106" s="135"/>
      <c r="W106" s="123"/>
    </row>
    <row r="107" spans="2:24" ht="6" customHeight="1" thickBot="1">
      <c r="B107" s="460"/>
      <c r="C107" s="461"/>
      <c r="D107" s="461"/>
      <c r="E107" s="461"/>
      <c r="F107" s="461"/>
      <c r="G107" s="461"/>
      <c r="H107" s="461"/>
      <c r="I107" s="461"/>
      <c r="J107" s="461"/>
      <c r="K107" s="461"/>
      <c r="L107" s="461"/>
      <c r="M107" s="461"/>
      <c r="N107" s="461"/>
      <c r="O107" s="461"/>
      <c r="P107" s="461"/>
      <c r="Q107" s="461"/>
      <c r="R107" s="461"/>
      <c r="S107" s="462"/>
      <c r="U107" s="137"/>
      <c r="V107" s="282"/>
      <c r="W107" s="139"/>
    </row>
    <row r="108" spans="2:24" s="178" customFormat="1" ht="13.9" customHeight="1">
      <c r="C108" s="244"/>
      <c r="D108" s="245"/>
      <c r="E108" s="245"/>
      <c r="F108" s="179"/>
      <c r="G108" s="179"/>
      <c r="H108" s="179"/>
      <c r="V108" s="273"/>
    </row>
    <row r="109" spans="2:24" s="178" customFormat="1">
      <c r="F109" s="179"/>
      <c r="G109" s="179"/>
      <c r="H109" s="179"/>
      <c r="V109" s="273"/>
    </row>
    <row r="110" spans="2:24" s="178" customFormat="1">
      <c r="F110" s="179"/>
      <c r="G110" s="179"/>
      <c r="H110" s="179"/>
      <c r="V110" s="273"/>
    </row>
    <row r="111" spans="2:24" s="178" customFormat="1">
      <c r="F111" s="179"/>
      <c r="G111" s="179"/>
      <c r="H111" s="179"/>
      <c r="V111" s="273"/>
    </row>
    <row r="112" spans="2:24" s="178" customFormat="1">
      <c r="F112" s="179"/>
      <c r="G112" s="179"/>
      <c r="H112" s="179"/>
      <c r="V112" s="273"/>
    </row>
    <row r="113" spans="6:22" s="178" customFormat="1">
      <c r="F113" s="179"/>
      <c r="G113" s="179"/>
      <c r="H113" s="179"/>
      <c r="V113" s="273"/>
    </row>
    <row r="114" spans="6:22" s="178" customFormat="1">
      <c r="F114" s="179"/>
      <c r="G114" s="179"/>
      <c r="H114" s="179"/>
      <c r="V114" s="273"/>
    </row>
    <row r="115" spans="6:22" s="178" customFormat="1">
      <c r="F115" s="179"/>
      <c r="G115" s="179"/>
      <c r="H115" s="179"/>
      <c r="V115" s="273"/>
    </row>
    <row r="116" spans="6:22" s="178" customFormat="1">
      <c r="F116" s="179"/>
      <c r="G116" s="179"/>
      <c r="H116" s="179"/>
      <c r="V116" s="273"/>
    </row>
    <row r="117" spans="6:22" s="178" customFormat="1">
      <c r="F117" s="179"/>
      <c r="G117" s="179"/>
      <c r="H117" s="179"/>
      <c r="V117" s="273"/>
    </row>
    <row r="118" spans="6:22" s="178" customFormat="1">
      <c r="F118" s="179"/>
      <c r="G118" s="179"/>
      <c r="H118" s="179"/>
      <c r="V118" s="273"/>
    </row>
    <row r="119" spans="6:22" s="178" customFormat="1">
      <c r="F119" s="179"/>
      <c r="G119" s="179"/>
      <c r="H119" s="179"/>
      <c r="V119" s="273"/>
    </row>
    <row r="120" spans="6:22" s="178" customFormat="1">
      <c r="F120" s="179"/>
      <c r="G120" s="179"/>
      <c r="H120" s="179"/>
      <c r="V120" s="273"/>
    </row>
    <row r="121" spans="6:22" s="178" customFormat="1">
      <c r="F121" s="179"/>
      <c r="G121" s="179"/>
      <c r="H121" s="179"/>
      <c r="V121" s="273"/>
    </row>
    <row r="122" spans="6:22" s="178" customFormat="1">
      <c r="F122" s="179"/>
      <c r="G122" s="179"/>
      <c r="H122" s="179"/>
      <c r="V122" s="273"/>
    </row>
    <row r="123" spans="6:22" s="178" customFormat="1">
      <c r="F123" s="179"/>
      <c r="G123" s="179"/>
      <c r="H123" s="179"/>
      <c r="V123" s="273"/>
    </row>
    <row r="124" spans="6:22" s="178" customFormat="1">
      <c r="F124" s="179"/>
      <c r="G124" s="179"/>
      <c r="H124" s="179"/>
      <c r="V124" s="273"/>
    </row>
    <row r="125" spans="6:22" s="178" customFormat="1">
      <c r="F125" s="179"/>
      <c r="G125" s="179"/>
      <c r="H125" s="179"/>
      <c r="V125" s="273"/>
    </row>
    <row r="126" spans="6:22" s="178" customFormat="1">
      <c r="F126" s="179"/>
      <c r="G126" s="179"/>
      <c r="H126" s="179"/>
      <c r="V126" s="273"/>
    </row>
    <row r="127" spans="6:22" s="178" customFormat="1">
      <c r="F127" s="179"/>
      <c r="G127" s="179"/>
      <c r="H127" s="179"/>
      <c r="V127" s="273"/>
    </row>
    <row r="128" spans="6:22" s="178" customFormat="1">
      <c r="F128" s="179"/>
      <c r="G128" s="179"/>
      <c r="H128" s="179"/>
      <c r="V128" s="273"/>
    </row>
    <row r="129" spans="6:22" s="178" customFormat="1">
      <c r="F129" s="179"/>
      <c r="G129" s="179"/>
      <c r="H129" s="179"/>
      <c r="V129" s="273"/>
    </row>
    <row r="130" spans="6:22" s="178" customFormat="1">
      <c r="F130" s="179"/>
      <c r="G130" s="179"/>
      <c r="H130" s="179"/>
      <c r="V130" s="273"/>
    </row>
    <row r="131" spans="6:22" s="178" customFormat="1">
      <c r="F131" s="179"/>
      <c r="G131" s="179"/>
      <c r="H131" s="179"/>
      <c r="V131" s="273"/>
    </row>
    <row r="132" spans="6:22" s="178" customFormat="1">
      <c r="F132" s="179"/>
      <c r="G132" s="179"/>
      <c r="H132" s="179"/>
      <c r="V132" s="273"/>
    </row>
    <row r="133" spans="6:22" s="178" customFormat="1">
      <c r="F133" s="179"/>
      <c r="G133" s="179"/>
      <c r="H133" s="179"/>
      <c r="V133" s="273"/>
    </row>
    <row r="134" spans="6:22" s="178" customFormat="1">
      <c r="F134" s="179"/>
      <c r="G134" s="179"/>
      <c r="H134" s="179"/>
      <c r="V134" s="273"/>
    </row>
    <row r="135" spans="6:22" s="178" customFormat="1">
      <c r="F135" s="179"/>
      <c r="G135" s="179"/>
      <c r="H135" s="179"/>
      <c r="V135" s="273"/>
    </row>
    <row r="136" spans="6:22" s="178" customFormat="1">
      <c r="F136" s="179"/>
      <c r="G136" s="179"/>
      <c r="H136" s="179"/>
      <c r="V136" s="273"/>
    </row>
    <row r="137" spans="6:22" s="178" customFormat="1">
      <c r="F137" s="179"/>
      <c r="G137" s="179"/>
      <c r="H137" s="179"/>
      <c r="V137" s="273"/>
    </row>
    <row r="138" spans="6:22" s="178" customFormat="1">
      <c r="F138" s="179"/>
      <c r="G138" s="179"/>
      <c r="H138" s="179"/>
      <c r="V138" s="273"/>
    </row>
    <row r="139" spans="6:22" s="178" customFormat="1">
      <c r="F139" s="179"/>
      <c r="G139" s="179"/>
      <c r="H139" s="179"/>
      <c r="V139" s="273"/>
    </row>
    <row r="140" spans="6:22" s="178" customFormat="1">
      <c r="F140" s="179"/>
      <c r="G140" s="179"/>
      <c r="H140" s="179"/>
      <c r="V140" s="273"/>
    </row>
    <row r="141" spans="6:22" s="178" customFormat="1">
      <c r="F141" s="179"/>
      <c r="G141" s="179"/>
      <c r="H141" s="179"/>
      <c r="V141" s="273"/>
    </row>
    <row r="142" spans="6:22" s="178" customFormat="1">
      <c r="F142" s="179"/>
      <c r="G142" s="179"/>
      <c r="H142" s="179"/>
      <c r="V142" s="273"/>
    </row>
    <row r="143" spans="6:22" s="178" customFormat="1">
      <c r="F143" s="179"/>
      <c r="G143" s="179"/>
      <c r="H143" s="179"/>
      <c r="V143" s="273"/>
    </row>
    <row r="144" spans="6:22" s="178" customFormat="1">
      <c r="F144" s="179"/>
      <c r="G144" s="179"/>
      <c r="H144" s="179"/>
      <c r="V144" s="273"/>
    </row>
    <row r="145" spans="6:22" s="178" customFormat="1">
      <c r="F145" s="179"/>
      <c r="G145" s="179"/>
      <c r="H145" s="179"/>
      <c r="V145" s="273"/>
    </row>
    <row r="146" spans="6:22" s="178" customFormat="1">
      <c r="F146" s="179"/>
      <c r="G146" s="179"/>
      <c r="H146" s="179"/>
      <c r="V146" s="273"/>
    </row>
    <row r="147" spans="6:22" s="178" customFormat="1">
      <c r="F147" s="179"/>
      <c r="G147" s="179"/>
      <c r="H147" s="179"/>
      <c r="V147" s="273"/>
    </row>
    <row r="148" spans="6:22" s="178" customFormat="1">
      <c r="F148" s="179"/>
      <c r="G148" s="179"/>
      <c r="H148" s="179"/>
      <c r="V148" s="273"/>
    </row>
    <row r="149" spans="6:22" s="178" customFormat="1">
      <c r="F149" s="179"/>
      <c r="G149" s="179"/>
      <c r="H149" s="179"/>
      <c r="V149" s="273"/>
    </row>
    <row r="150" spans="6:22" s="178" customFormat="1">
      <c r="F150" s="179"/>
      <c r="G150" s="179"/>
      <c r="H150" s="179"/>
      <c r="V150" s="273"/>
    </row>
    <row r="151" spans="6:22" s="178" customFormat="1">
      <c r="F151" s="179"/>
      <c r="G151" s="179"/>
      <c r="H151" s="179"/>
      <c r="V151" s="273"/>
    </row>
    <row r="152" spans="6:22" s="178" customFormat="1">
      <c r="F152" s="179"/>
      <c r="G152" s="179"/>
      <c r="H152" s="179"/>
      <c r="V152" s="273"/>
    </row>
    <row r="153" spans="6:22" s="178" customFormat="1">
      <c r="F153" s="179"/>
      <c r="G153" s="179"/>
      <c r="H153" s="179"/>
      <c r="V153" s="273"/>
    </row>
    <row r="154" spans="6:22" s="178" customFormat="1">
      <c r="F154" s="179"/>
      <c r="G154" s="179"/>
      <c r="H154" s="179"/>
      <c r="V154" s="273"/>
    </row>
    <row r="155" spans="6:22" s="178" customFormat="1">
      <c r="F155" s="179"/>
      <c r="G155" s="179"/>
      <c r="H155" s="179"/>
      <c r="V155" s="273"/>
    </row>
    <row r="156" spans="6:22" s="178" customFormat="1">
      <c r="F156" s="179"/>
      <c r="G156" s="179"/>
      <c r="H156" s="179"/>
      <c r="V156" s="273"/>
    </row>
    <row r="157" spans="6:22" s="178" customFormat="1">
      <c r="F157" s="179"/>
      <c r="G157" s="179"/>
      <c r="H157" s="179"/>
      <c r="V157" s="273"/>
    </row>
    <row r="158" spans="6:22" s="178" customFormat="1">
      <c r="F158" s="179"/>
      <c r="G158" s="179"/>
      <c r="H158" s="179"/>
      <c r="V158" s="273"/>
    </row>
    <row r="159" spans="6:22" s="178" customFormat="1">
      <c r="F159" s="179"/>
      <c r="G159" s="179"/>
      <c r="H159" s="179"/>
      <c r="V159" s="273"/>
    </row>
    <row r="160" spans="6:22" s="178" customFormat="1">
      <c r="F160" s="179"/>
      <c r="G160" s="179"/>
      <c r="H160" s="179"/>
      <c r="V160" s="273"/>
    </row>
    <row r="161" spans="6:22" s="178" customFormat="1">
      <c r="F161" s="179"/>
      <c r="G161" s="179"/>
      <c r="H161" s="179"/>
      <c r="V161" s="273"/>
    </row>
    <row r="162" spans="6:22" s="178" customFormat="1">
      <c r="F162" s="179"/>
      <c r="G162" s="179"/>
      <c r="H162" s="179"/>
      <c r="V162" s="273"/>
    </row>
    <row r="163" spans="6:22" s="178" customFormat="1">
      <c r="F163" s="179"/>
      <c r="G163" s="179"/>
      <c r="H163" s="179"/>
      <c r="V163" s="273"/>
    </row>
    <row r="164" spans="6:22" s="178" customFormat="1">
      <c r="F164" s="179"/>
      <c r="G164" s="179"/>
      <c r="H164" s="179"/>
      <c r="V164" s="273"/>
    </row>
    <row r="165" spans="6:22" s="178" customFormat="1">
      <c r="F165" s="179"/>
      <c r="G165" s="179"/>
      <c r="H165" s="179"/>
      <c r="V165" s="273"/>
    </row>
    <row r="166" spans="6:22" s="178" customFormat="1">
      <c r="F166" s="179"/>
      <c r="G166" s="179"/>
      <c r="H166" s="179"/>
      <c r="V166" s="273"/>
    </row>
    <row r="167" spans="6:22" s="178" customFormat="1">
      <c r="F167" s="179"/>
      <c r="G167" s="179"/>
      <c r="H167" s="179"/>
      <c r="V167" s="273"/>
    </row>
    <row r="168" spans="6:22" s="178" customFormat="1">
      <c r="F168" s="179"/>
      <c r="G168" s="179"/>
      <c r="H168" s="179"/>
      <c r="V168" s="273"/>
    </row>
    <row r="169" spans="6:22" s="178" customFormat="1">
      <c r="F169" s="179"/>
      <c r="G169" s="179"/>
      <c r="H169" s="179"/>
      <c r="V169" s="273"/>
    </row>
    <row r="170" spans="6:22" s="178" customFormat="1">
      <c r="F170" s="179"/>
      <c r="G170" s="179"/>
      <c r="H170" s="179"/>
      <c r="V170" s="273"/>
    </row>
    <row r="171" spans="6:22" s="178" customFormat="1">
      <c r="F171" s="179"/>
      <c r="G171" s="179"/>
      <c r="H171" s="179"/>
      <c r="V171" s="273"/>
    </row>
    <row r="172" spans="6:22" s="178" customFormat="1">
      <c r="F172" s="179"/>
      <c r="G172" s="179"/>
      <c r="H172" s="179"/>
      <c r="V172" s="273"/>
    </row>
    <row r="173" spans="6:22" s="178" customFormat="1">
      <c r="F173" s="179"/>
      <c r="G173" s="179"/>
      <c r="H173" s="179"/>
      <c r="V173" s="273"/>
    </row>
    <row r="174" spans="6:22" s="178" customFormat="1">
      <c r="F174" s="179"/>
      <c r="G174" s="179"/>
      <c r="H174" s="179"/>
      <c r="V174" s="273"/>
    </row>
    <row r="175" spans="6:22" s="178" customFormat="1">
      <c r="F175" s="179"/>
      <c r="G175" s="179"/>
      <c r="H175" s="179"/>
      <c r="V175" s="273"/>
    </row>
    <row r="176" spans="6:22" s="178" customFormat="1">
      <c r="F176" s="179"/>
      <c r="G176" s="179"/>
      <c r="H176" s="179"/>
      <c r="V176" s="273"/>
    </row>
    <row r="177" spans="6:22" s="178" customFormat="1">
      <c r="F177" s="179"/>
      <c r="G177" s="179"/>
      <c r="H177" s="179"/>
      <c r="V177" s="273"/>
    </row>
    <row r="178" spans="6:22" s="178" customFormat="1">
      <c r="F178" s="179"/>
      <c r="G178" s="179"/>
      <c r="H178" s="179"/>
      <c r="V178" s="273"/>
    </row>
    <row r="179" spans="6:22" s="178" customFormat="1">
      <c r="F179" s="179"/>
      <c r="G179" s="179"/>
      <c r="H179" s="179"/>
      <c r="V179" s="273"/>
    </row>
    <row r="180" spans="6:22" s="178" customFormat="1">
      <c r="F180" s="179"/>
      <c r="G180" s="179"/>
      <c r="H180" s="179"/>
      <c r="V180" s="273"/>
    </row>
    <row r="181" spans="6:22" s="178" customFormat="1">
      <c r="F181" s="179"/>
      <c r="G181" s="179"/>
      <c r="H181" s="179"/>
      <c r="V181" s="273"/>
    </row>
    <row r="182" spans="6:22" s="178" customFormat="1">
      <c r="F182" s="179"/>
      <c r="G182" s="179"/>
      <c r="H182" s="179"/>
      <c r="V182" s="273"/>
    </row>
    <row r="183" spans="6:22" s="178" customFormat="1">
      <c r="F183" s="179"/>
      <c r="G183" s="179"/>
      <c r="H183" s="179"/>
      <c r="V183" s="273"/>
    </row>
    <row r="184" spans="6:22" s="178" customFormat="1">
      <c r="F184" s="179"/>
      <c r="G184" s="179"/>
      <c r="H184" s="179"/>
      <c r="V184" s="273"/>
    </row>
    <row r="185" spans="6:22" s="178" customFormat="1">
      <c r="F185" s="179"/>
      <c r="G185" s="179"/>
      <c r="H185" s="179"/>
      <c r="V185" s="273"/>
    </row>
    <row r="186" spans="6:22" s="178" customFormat="1">
      <c r="F186" s="179"/>
      <c r="G186" s="179"/>
      <c r="H186" s="179"/>
      <c r="V186" s="273"/>
    </row>
    <row r="187" spans="6:22" s="178" customFormat="1">
      <c r="F187" s="179"/>
      <c r="G187" s="179"/>
      <c r="H187" s="179"/>
      <c r="V187" s="273"/>
    </row>
    <row r="188" spans="6:22" s="178" customFormat="1">
      <c r="F188" s="179"/>
      <c r="G188" s="179"/>
      <c r="H188" s="179"/>
      <c r="V188" s="273"/>
    </row>
    <row r="189" spans="6:22" s="178" customFormat="1">
      <c r="F189" s="179"/>
      <c r="G189" s="179"/>
      <c r="H189" s="179"/>
      <c r="V189" s="273"/>
    </row>
    <row r="190" spans="6:22" s="178" customFormat="1">
      <c r="F190" s="179"/>
      <c r="G190" s="179"/>
      <c r="H190" s="179"/>
      <c r="V190" s="273"/>
    </row>
    <row r="191" spans="6:22" s="178" customFormat="1">
      <c r="F191" s="179"/>
      <c r="G191" s="179"/>
      <c r="H191" s="179"/>
      <c r="V191" s="273"/>
    </row>
    <row r="192" spans="6:22" s="178" customFormat="1">
      <c r="F192" s="179"/>
      <c r="G192" s="179"/>
      <c r="H192" s="179"/>
      <c r="V192" s="273"/>
    </row>
  </sheetData>
  <sheetProtection algorithmName="SHA-512" hashValue="pehaDbYUgSrNWcanJR26pvJ7DzrQj6t7i3RAh+AShEhgPF/eP8sOPPXi2V3JJA4Df9wRz8t3C0aZ2BR+nMNjyQ==" saltValue="4hUCHhA4X8CmzWKnQKEPyw==" spinCount="100000" sheet="1" objects="1" scenarios="1"/>
  <mergeCells count="130">
    <mergeCell ref="J101:O101"/>
    <mergeCell ref="J98:O98"/>
    <mergeCell ref="D11:I13"/>
    <mergeCell ref="C11:C13"/>
    <mergeCell ref="D14:I16"/>
    <mergeCell ref="C14:C16"/>
    <mergeCell ref="D17:I19"/>
    <mergeCell ref="C17:C19"/>
    <mergeCell ref="D20:I22"/>
    <mergeCell ref="C20:C22"/>
    <mergeCell ref="D23:I25"/>
    <mergeCell ref="C23:C25"/>
    <mergeCell ref="L47:O48"/>
    <mergeCell ref="L50:O51"/>
    <mergeCell ref="D46:I48"/>
    <mergeCell ref="C46:C48"/>
    <mergeCell ref="C40:R40"/>
    <mergeCell ref="D42:I42"/>
    <mergeCell ref="L44:O45"/>
    <mergeCell ref="P44:R51"/>
    <mergeCell ref="J46:O46"/>
    <mergeCell ref="P42:R43"/>
    <mergeCell ref="L73:O74"/>
    <mergeCell ref="J73:K74"/>
    <mergeCell ref="D74:I76"/>
    <mergeCell ref="L67:O68"/>
    <mergeCell ref="L75:O76"/>
    <mergeCell ref="P75:R82"/>
    <mergeCell ref="P73:R74"/>
    <mergeCell ref="C74:C76"/>
    <mergeCell ref="B107:S107"/>
    <mergeCell ref="D94:I94"/>
    <mergeCell ref="L96:O97"/>
    <mergeCell ref="P96:R103"/>
    <mergeCell ref="L99:O100"/>
    <mergeCell ref="L102:O103"/>
    <mergeCell ref="P106:R106"/>
    <mergeCell ref="P94:R95"/>
    <mergeCell ref="L94:O95"/>
    <mergeCell ref="J94:K95"/>
    <mergeCell ref="D101:I103"/>
    <mergeCell ref="C101:C103"/>
    <mergeCell ref="D98:I100"/>
    <mergeCell ref="C98:C100"/>
    <mergeCell ref="D95:I97"/>
    <mergeCell ref="C95:C97"/>
    <mergeCell ref="C85:R85"/>
    <mergeCell ref="C86:R86"/>
    <mergeCell ref="C87:R88"/>
    <mergeCell ref="C91:R91"/>
    <mergeCell ref="C92:R92"/>
    <mergeCell ref="L78:O79"/>
    <mergeCell ref="L81:O82"/>
    <mergeCell ref="B83:C83"/>
    <mergeCell ref="D77:I79"/>
    <mergeCell ref="C77:C79"/>
    <mergeCell ref="D80:I82"/>
    <mergeCell ref="C80:C82"/>
    <mergeCell ref="J80:O80"/>
    <mergeCell ref="J77:O77"/>
    <mergeCell ref="P58:R68"/>
    <mergeCell ref="C70:R70"/>
    <mergeCell ref="L58:O59"/>
    <mergeCell ref="L61:O62"/>
    <mergeCell ref="L64:O65"/>
    <mergeCell ref="B69:C69"/>
    <mergeCell ref="C53:R53"/>
    <mergeCell ref="C54:R54"/>
    <mergeCell ref="D56:I56"/>
    <mergeCell ref="J66:O66"/>
    <mergeCell ref="J63:O63"/>
    <mergeCell ref="J60:O60"/>
    <mergeCell ref="L56:O57"/>
    <mergeCell ref="J56:K57"/>
    <mergeCell ref="D57:I59"/>
    <mergeCell ref="C57:C59"/>
    <mergeCell ref="D60:I62"/>
    <mergeCell ref="C60:C62"/>
    <mergeCell ref="D63:I65"/>
    <mergeCell ref="C63:C65"/>
    <mergeCell ref="D66:I68"/>
    <mergeCell ref="C66:C68"/>
    <mergeCell ref="P56:R57"/>
    <mergeCell ref="U1:W2"/>
    <mergeCell ref="B1:C2"/>
    <mergeCell ref="D1:D2"/>
    <mergeCell ref="E1:E2"/>
    <mergeCell ref="F1:F2"/>
    <mergeCell ref="G1:G2"/>
    <mergeCell ref="H1:H2"/>
    <mergeCell ref="C71:R71"/>
    <mergeCell ref="D73:I73"/>
    <mergeCell ref="L24:O25"/>
    <mergeCell ref="L27:O28"/>
    <mergeCell ref="J26:O26"/>
    <mergeCell ref="D26:I28"/>
    <mergeCell ref="C26:C28"/>
    <mergeCell ref="I1:I2"/>
    <mergeCell ref="J1:J2"/>
    <mergeCell ref="K1:K2"/>
    <mergeCell ref="L1:M2"/>
    <mergeCell ref="L42:O43"/>
    <mergeCell ref="J42:K43"/>
    <mergeCell ref="D43:I45"/>
    <mergeCell ref="C43:C45"/>
    <mergeCell ref="J49:O49"/>
    <mergeCell ref="D49:I51"/>
    <mergeCell ref="C31:R31"/>
    <mergeCell ref="C49:C51"/>
    <mergeCell ref="C32:R32"/>
    <mergeCell ref="C4:R4"/>
    <mergeCell ref="C5:R5"/>
    <mergeCell ref="C7:R7"/>
    <mergeCell ref="C8:R8"/>
    <mergeCell ref="L18:O19"/>
    <mergeCell ref="L21:O22"/>
    <mergeCell ref="L12:O13"/>
    <mergeCell ref="L15:O16"/>
    <mergeCell ref="P12:R28"/>
    <mergeCell ref="D10:I10"/>
    <mergeCell ref="J23:O23"/>
    <mergeCell ref="J20:O20"/>
    <mergeCell ref="J17:O17"/>
    <mergeCell ref="J14:O14"/>
    <mergeCell ref="P10:R11"/>
    <mergeCell ref="L10:O11"/>
    <mergeCell ref="J10:K11"/>
    <mergeCell ref="C34:R34"/>
    <mergeCell ref="C36:R37"/>
    <mergeCell ref="C39:R39"/>
  </mergeCells>
  <hyperlinks>
    <hyperlink ref="B1:C2" location="Home!C14" display="HOME" xr:uid="{2B20327F-18DA-41AC-90AF-7FB0F781BA9C}"/>
    <hyperlink ref="D1:D2" location="Instructions!C4" display="INSTRUCTIONS" xr:uid="{0CC04C2D-934B-407B-8003-19A9C8A67957}"/>
    <hyperlink ref="E1:E2" location="'PO Details'!C4" display="PO DETAILS" xr:uid="{EF058187-EC03-4D07-B7E1-F3F51E343A8E}"/>
    <hyperlink ref="F1:F2" location="'Section 1_P2'!C4" display="SECTION 1" xr:uid="{8F44EDB7-F749-411E-A8A5-A1DBBE85CF1C}"/>
    <hyperlink ref="G1:G2" location="'Section 2_P4'!C4" display="SECTION 2" xr:uid="{D36F32A3-8CBA-444F-928A-77E85A78E9F7}"/>
    <hyperlink ref="H1:H2" location="'Section 3_P5'!C4" display="SECTION 3" xr:uid="{576B5F59-FFED-4540-8AC9-DE998BDF4BD1}"/>
    <hyperlink ref="J1:J2" location="'Section 5_P7'!C4" display="SECTION 5" xr:uid="{A5A5747D-3909-4D98-8CE1-CAA0B556C5BF}"/>
    <hyperlink ref="K1:K2" location="'Section 6_EF'!C4" display="SECTION 6" xr:uid="{195F9385-9B07-4B53-868E-310DD69FBB0D}"/>
    <hyperlink ref="L1:M2" location="'Section 7_P12'!C4" display="SECTION 7" xr:uid="{4D3827FA-A5E6-4A78-BAC2-DF09D17491FC}"/>
    <hyperlink ref="I1:I2" location="'Section 4_P6'!C4" display="SECTION 4" xr:uid="{C28FC9A1-E8B7-4F49-9FCA-735591AB71A1}"/>
    <hyperlink ref="P106:R106" location="'Section 7_P12'!C4" display="Click here to go to Section 7" xr:uid="{55CC125C-2747-4080-BE57-A30CCB7CA6D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291" r:id="rId3" name="Option Button 99">
              <controlPr locked="0" defaultSize="0" autoFill="0" autoLine="0" autoPict="0" altText="">
                <anchor>
                  <from>
                    <xdr:col>9</xdr:col>
                    <xdr:colOff>304800</xdr:colOff>
                    <xdr:row>14</xdr:row>
                    <xdr:rowOff>19050</xdr:rowOff>
                  </from>
                  <to>
                    <xdr:col>9</xdr:col>
                    <xdr:colOff>666750</xdr:colOff>
                    <xdr:row>14</xdr:row>
                    <xdr:rowOff>190500</xdr:rowOff>
                  </to>
                </anchor>
              </controlPr>
            </control>
          </mc:Choice>
        </mc:AlternateContent>
        <mc:AlternateContent xmlns:mc="http://schemas.openxmlformats.org/markup-compatibility/2006">
          <mc:Choice Requires="x14">
            <control shapeId="8292" r:id="rId4" name="Option Button 100">
              <controlPr locked="0" defaultSize="0" autoFill="0" autoLine="0" autoPict="0">
                <anchor>
                  <from>
                    <xdr:col>9</xdr:col>
                    <xdr:colOff>304800</xdr:colOff>
                    <xdr:row>15</xdr:row>
                    <xdr:rowOff>19050</xdr:rowOff>
                  </from>
                  <to>
                    <xdr:col>9</xdr:col>
                    <xdr:colOff>638175</xdr:colOff>
                    <xdr:row>15</xdr:row>
                    <xdr:rowOff>200025</xdr:rowOff>
                  </to>
                </anchor>
              </controlPr>
            </control>
          </mc:Choice>
        </mc:AlternateContent>
        <mc:AlternateContent xmlns:mc="http://schemas.openxmlformats.org/markup-compatibility/2006">
          <mc:Choice Requires="x14">
            <control shapeId="8293" r:id="rId5" name="Group Box 101">
              <controlPr defaultSize="0" autoFill="0" autoPict="0" altText="Select">
                <anchor>
                  <from>
                    <xdr:col>9</xdr:col>
                    <xdr:colOff>9525</xdr:colOff>
                    <xdr:row>13</xdr:row>
                    <xdr:rowOff>38100</xdr:rowOff>
                  </from>
                  <to>
                    <xdr:col>10</xdr:col>
                    <xdr:colOff>0</xdr:colOff>
                    <xdr:row>15</xdr:row>
                    <xdr:rowOff>209550</xdr:rowOff>
                  </to>
                </anchor>
              </controlPr>
            </control>
          </mc:Choice>
        </mc:AlternateContent>
        <mc:AlternateContent xmlns:mc="http://schemas.openxmlformats.org/markup-compatibility/2006">
          <mc:Choice Requires="x14">
            <control shapeId="8294" r:id="rId6" name="Option Button 102">
              <controlPr locked="0" defaultSize="0" autoFill="0" autoLine="0" autoPict="0" altText="">
                <anchor>
                  <from>
                    <xdr:col>9</xdr:col>
                    <xdr:colOff>314325</xdr:colOff>
                    <xdr:row>17</xdr:row>
                    <xdr:rowOff>9525</xdr:rowOff>
                  </from>
                  <to>
                    <xdr:col>9</xdr:col>
                    <xdr:colOff>676275</xdr:colOff>
                    <xdr:row>17</xdr:row>
                    <xdr:rowOff>190500</xdr:rowOff>
                  </to>
                </anchor>
              </controlPr>
            </control>
          </mc:Choice>
        </mc:AlternateContent>
        <mc:AlternateContent xmlns:mc="http://schemas.openxmlformats.org/markup-compatibility/2006">
          <mc:Choice Requires="x14">
            <control shapeId="8295" r:id="rId7" name="Option Button 103">
              <controlPr locked="0" defaultSize="0" autoFill="0" autoLine="0" autoPict="0">
                <anchor>
                  <from>
                    <xdr:col>9</xdr:col>
                    <xdr:colOff>323850</xdr:colOff>
                    <xdr:row>18</xdr:row>
                    <xdr:rowOff>0</xdr:rowOff>
                  </from>
                  <to>
                    <xdr:col>9</xdr:col>
                    <xdr:colOff>647700</xdr:colOff>
                    <xdr:row>19</xdr:row>
                    <xdr:rowOff>0</xdr:rowOff>
                  </to>
                </anchor>
              </controlPr>
            </control>
          </mc:Choice>
        </mc:AlternateContent>
        <mc:AlternateContent xmlns:mc="http://schemas.openxmlformats.org/markup-compatibility/2006">
          <mc:Choice Requires="x14">
            <control shapeId="8296" r:id="rId8" name="Group Box 104">
              <controlPr defaultSize="0" autoFill="0" autoPict="0" altText="Select">
                <anchor>
                  <from>
                    <xdr:col>9</xdr:col>
                    <xdr:colOff>9525</xdr:colOff>
                    <xdr:row>16</xdr:row>
                    <xdr:rowOff>66675</xdr:rowOff>
                  </from>
                  <to>
                    <xdr:col>10</xdr:col>
                    <xdr:colOff>0</xdr:colOff>
                    <xdr:row>19</xdr:row>
                    <xdr:rowOff>0</xdr:rowOff>
                  </to>
                </anchor>
              </controlPr>
            </control>
          </mc:Choice>
        </mc:AlternateContent>
        <mc:AlternateContent xmlns:mc="http://schemas.openxmlformats.org/markup-compatibility/2006">
          <mc:Choice Requires="x14">
            <control shapeId="8300" r:id="rId9" name="Option Button 108">
              <controlPr locked="0" defaultSize="0" autoFill="0" autoLine="0" autoPict="0" altText="">
                <anchor>
                  <from>
                    <xdr:col>9</xdr:col>
                    <xdr:colOff>333375</xdr:colOff>
                    <xdr:row>23</xdr:row>
                    <xdr:rowOff>0</xdr:rowOff>
                  </from>
                  <to>
                    <xdr:col>9</xdr:col>
                    <xdr:colOff>695325</xdr:colOff>
                    <xdr:row>23</xdr:row>
                    <xdr:rowOff>180975</xdr:rowOff>
                  </to>
                </anchor>
              </controlPr>
            </control>
          </mc:Choice>
        </mc:AlternateContent>
        <mc:AlternateContent xmlns:mc="http://schemas.openxmlformats.org/markup-compatibility/2006">
          <mc:Choice Requires="x14">
            <control shapeId="8301" r:id="rId10" name="Option Button 109">
              <controlPr locked="0" defaultSize="0" autoFill="0" autoLine="0" autoPict="0">
                <anchor>
                  <from>
                    <xdr:col>9</xdr:col>
                    <xdr:colOff>333375</xdr:colOff>
                    <xdr:row>24</xdr:row>
                    <xdr:rowOff>9525</xdr:rowOff>
                  </from>
                  <to>
                    <xdr:col>9</xdr:col>
                    <xdr:colOff>657225</xdr:colOff>
                    <xdr:row>25</xdr:row>
                    <xdr:rowOff>0</xdr:rowOff>
                  </to>
                </anchor>
              </controlPr>
            </control>
          </mc:Choice>
        </mc:AlternateContent>
        <mc:AlternateContent xmlns:mc="http://schemas.openxmlformats.org/markup-compatibility/2006">
          <mc:Choice Requires="x14">
            <control shapeId="8302" r:id="rId11" name="Group Box 110">
              <controlPr defaultSize="0" autoFill="0" autoPict="0" altText="Select">
                <anchor>
                  <from>
                    <xdr:col>9</xdr:col>
                    <xdr:colOff>9525</xdr:colOff>
                    <xdr:row>22</xdr:row>
                    <xdr:rowOff>57150</xdr:rowOff>
                  </from>
                  <to>
                    <xdr:col>10</xdr:col>
                    <xdr:colOff>0</xdr:colOff>
                    <xdr:row>25</xdr:row>
                    <xdr:rowOff>0</xdr:rowOff>
                  </to>
                </anchor>
              </controlPr>
            </control>
          </mc:Choice>
        </mc:AlternateContent>
        <mc:AlternateContent xmlns:mc="http://schemas.openxmlformats.org/markup-compatibility/2006">
          <mc:Choice Requires="x14">
            <control shapeId="8303" r:id="rId12" name="Option Button 111">
              <controlPr locked="0" defaultSize="0" autoFill="0" autoLine="0" autoPict="0" altText="">
                <anchor>
                  <from>
                    <xdr:col>9</xdr:col>
                    <xdr:colOff>323850</xdr:colOff>
                    <xdr:row>19</xdr:row>
                    <xdr:rowOff>180975</xdr:rowOff>
                  </from>
                  <to>
                    <xdr:col>9</xdr:col>
                    <xdr:colOff>685800</xdr:colOff>
                    <xdr:row>20</xdr:row>
                    <xdr:rowOff>180975</xdr:rowOff>
                  </to>
                </anchor>
              </controlPr>
            </control>
          </mc:Choice>
        </mc:AlternateContent>
        <mc:AlternateContent xmlns:mc="http://schemas.openxmlformats.org/markup-compatibility/2006">
          <mc:Choice Requires="x14">
            <control shapeId="8304" r:id="rId13" name="Option Button 112">
              <controlPr locked="0" defaultSize="0" autoFill="0" autoLine="0" autoPict="0">
                <anchor>
                  <from>
                    <xdr:col>9</xdr:col>
                    <xdr:colOff>333375</xdr:colOff>
                    <xdr:row>21</xdr:row>
                    <xdr:rowOff>9525</xdr:rowOff>
                  </from>
                  <to>
                    <xdr:col>9</xdr:col>
                    <xdr:colOff>657225</xdr:colOff>
                    <xdr:row>22</xdr:row>
                    <xdr:rowOff>0</xdr:rowOff>
                  </to>
                </anchor>
              </controlPr>
            </control>
          </mc:Choice>
        </mc:AlternateContent>
        <mc:AlternateContent xmlns:mc="http://schemas.openxmlformats.org/markup-compatibility/2006">
          <mc:Choice Requires="x14">
            <control shapeId="8305" r:id="rId14" name="Group Box 113">
              <controlPr defaultSize="0" autoFill="0" autoPict="0" altText="Select">
                <anchor>
                  <from>
                    <xdr:col>9</xdr:col>
                    <xdr:colOff>9525</xdr:colOff>
                    <xdr:row>19</xdr:row>
                    <xdr:rowOff>47625</xdr:rowOff>
                  </from>
                  <to>
                    <xdr:col>10</xdr:col>
                    <xdr:colOff>0</xdr:colOff>
                    <xdr:row>22</xdr:row>
                    <xdr:rowOff>0</xdr:rowOff>
                  </to>
                </anchor>
              </controlPr>
            </control>
          </mc:Choice>
        </mc:AlternateContent>
        <mc:AlternateContent xmlns:mc="http://schemas.openxmlformats.org/markup-compatibility/2006">
          <mc:Choice Requires="x14">
            <control shapeId="8306" r:id="rId15" name="Option Button 114">
              <controlPr locked="0" defaultSize="0" autoFill="0" autoLine="0" autoPict="0" altText="">
                <anchor>
                  <from>
                    <xdr:col>9</xdr:col>
                    <xdr:colOff>333375</xdr:colOff>
                    <xdr:row>25</xdr:row>
                    <xdr:rowOff>180975</xdr:rowOff>
                  </from>
                  <to>
                    <xdr:col>9</xdr:col>
                    <xdr:colOff>704850</xdr:colOff>
                    <xdr:row>27</xdr:row>
                    <xdr:rowOff>0</xdr:rowOff>
                  </to>
                </anchor>
              </controlPr>
            </control>
          </mc:Choice>
        </mc:AlternateContent>
        <mc:AlternateContent xmlns:mc="http://schemas.openxmlformats.org/markup-compatibility/2006">
          <mc:Choice Requires="x14">
            <control shapeId="8307" r:id="rId16" name="Option Button 115">
              <controlPr locked="0" defaultSize="0" autoFill="0" autoLine="0" autoPict="0">
                <anchor>
                  <from>
                    <xdr:col>9</xdr:col>
                    <xdr:colOff>342900</xdr:colOff>
                    <xdr:row>27</xdr:row>
                    <xdr:rowOff>19050</xdr:rowOff>
                  </from>
                  <to>
                    <xdr:col>9</xdr:col>
                    <xdr:colOff>666750</xdr:colOff>
                    <xdr:row>27</xdr:row>
                    <xdr:rowOff>180975</xdr:rowOff>
                  </to>
                </anchor>
              </controlPr>
            </control>
          </mc:Choice>
        </mc:AlternateContent>
        <mc:AlternateContent xmlns:mc="http://schemas.openxmlformats.org/markup-compatibility/2006">
          <mc:Choice Requires="x14">
            <control shapeId="8308" r:id="rId17" name="Group Box 116">
              <controlPr defaultSize="0" autoFill="0" autoPict="0" altText="Select">
                <anchor>
                  <from>
                    <xdr:col>9</xdr:col>
                    <xdr:colOff>9525</xdr:colOff>
                    <xdr:row>25</xdr:row>
                    <xdr:rowOff>38100</xdr:rowOff>
                  </from>
                  <to>
                    <xdr:col>10</xdr:col>
                    <xdr:colOff>0</xdr:colOff>
                    <xdr:row>28</xdr:row>
                    <xdr:rowOff>0</xdr:rowOff>
                  </to>
                </anchor>
              </controlPr>
            </control>
          </mc:Choice>
        </mc:AlternateContent>
        <mc:AlternateContent xmlns:mc="http://schemas.openxmlformats.org/markup-compatibility/2006">
          <mc:Choice Requires="x14">
            <control shapeId="8315" r:id="rId18" name="Option Button 123">
              <controlPr locked="0" defaultSize="0" autoFill="0" autoLine="0" autoPict="0" altText="">
                <anchor>
                  <from>
                    <xdr:col>9</xdr:col>
                    <xdr:colOff>314325</xdr:colOff>
                    <xdr:row>46</xdr:row>
                    <xdr:rowOff>66675</xdr:rowOff>
                  </from>
                  <to>
                    <xdr:col>9</xdr:col>
                    <xdr:colOff>676275</xdr:colOff>
                    <xdr:row>46</xdr:row>
                    <xdr:rowOff>209550</xdr:rowOff>
                  </to>
                </anchor>
              </controlPr>
            </control>
          </mc:Choice>
        </mc:AlternateContent>
        <mc:AlternateContent xmlns:mc="http://schemas.openxmlformats.org/markup-compatibility/2006">
          <mc:Choice Requires="x14">
            <control shapeId="8316" r:id="rId19" name="Option Button 124">
              <controlPr locked="0" defaultSize="0" autoFill="0" autoLine="0" autoPict="0">
                <anchor>
                  <from>
                    <xdr:col>9</xdr:col>
                    <xdr:colOff>342900</xdr:colOff>
                    <xdr:row>47</xdr:row>
                    <xdr:rowOff>19050</xdr:rowOff>
                  </from>
                  <to>
                    <xdr:col>9</xdr:col>
                    <xdr:colOff>666750</xdr:colOff>
                    <xdr:row>48</xdr:row>
                    <xdr:rowOff>9525</xdr:rowOff>
                  </to>
                </anchor>
              </controlPr>
            </control>
          </mc:Choice>
        </mc:AlternateContent>
        <mc:AlternateContent xmlns:mc="http://schemas.openxmlformats.org/markup-compatibility/2006">
          <mc:Choice Requires="x14">
            <control shapeId="8317" r:id="rId20" name="Group Box 125">
              <controlPr defaultSize="0" autoFill="0" autoPict="0" altText="Select">
                <anchor>
                  <from>
                    <xdr:col>9</xdr:col>
                    <xdr:colOff>9525</xdr:colOff>
                    <xdr:row>45</xdr:row>
                    <xdr:rowOff>95250</xdr:rowOff>
                  </from>
                  <to>
                    <xdr:col>10</xdr:col>
                    <xdr:colOff>0</xdr:colOff>
                    <xdr:row>48</xdr:row>
                    <xdr:rowOff>9525</xdr:rowOff>
                  </to>
                </anchor>
              </controlPr>
            </control>
          </mc:Choice>
        </mc:AlternateContent>
        <mc:AlternateContent xmlns:mc="http://schemas.openxmlformats.org/markup-compatibility/2006">
          <mc:Choice Requires="x14">
            <control shapeId="8318" r:id="rId21" name="Option Button 126">
              <controlPr locked="0" defaultSize="0" autoFill="0" autoLine="0" autoPict="0" altText="">
                <anchor>
                  <from>
                    <xdr:col>9</xdr:col>
                    <xdr:colOff>314325</xdr:colOff>
                    <xdr:row>43</xdr:row>
                    <xdr:rowOff>57150</xdr:rowOff>
                  </from>
                  <to>
                    <xdr:col>9</xdr:col>
                    <xdr:colOff>676275</xdr:colOff>
                    <xdr:row>43</xdr:row>
                    <xdr:rowOff>238125</xdr:rowOff>
                  </to>
                </anchor>
              </controlPr>
            </control>
          </mc:Choice>
        </mc:AlternateContent>
        <mc:AlternateContent xmlns:mc="http://schemas.openxmlformats.org/markup-compatibility/2006">
          <mc:Choice Requires="x14">
            <control shapeId="8319" r:id="rId22" name="Option Button 127">
              <controlPr locked="0" defaultSize="0" autoFill="0" autoLine="0" autoPict="0">
                <anchor>
                  <from>
                    <xdr:col>9</xdr:col>
                    <xdr:colOff>323850</xdr:colOff>
                    <xdr:row>44</xdr:row>
                    <xdr:rowOff>9525</xdr:rowOff>
                  </from>
                  <to>
                    <xdr:col>9</xdr:col>
                    <xdr:colOff>647700</xdr:colOff>
                    <xdr:row>44</xdr:row>
                    <xdr:rowOff>238125</xdr:rowOff>
                  </to>
                </anchor>
              </controlPr>
            </control>
          </mc:Choice>
        </mc:AlternateContent>
        <mc:AlternateContent xmlns:mc="http://schemas.openxmlformats.org/markup-compatibility/2006">
          <mc:Choice Requires="x14">
            <control shapeId="8320" r:id="rId23" name="Group Box 128">
              <controlPr defaultSize="0" autoFill="0" autoPict="0" altText="Select">
                <anchor>
                  <from>
                    <xdr:col>9</xdr:col>
                    <xdr:colOff>9525</xdr:colOff>
                    <xdr:row>42</xdr:row>
                    <xdr:rowOff>66675</xdr:rowOff>
                  </from>
                  <to>
                    <xdr:col>10</xdr:col>
                    <xdr:colOff>0</xdr:colOff>
                    <xdr:row>45</xdr:row>
                    <xdr:rowOff>0</xdr:rowOff>
                  </to>
                </anchor>
              </controlPr>
            </control>
          </mc:Choice>
        </mc:AlternateContent>
        <mc:AlternateContent xmlns:mc="http://schemas.openxmlformats.org/markup-compatibility/2006">
          <mc:Choice Requires="x14">
            <control shapeId="8321" r:id="rId24" name="Option Button 129">
              <controlPr locked="0" defaultSize="0" autoFill="0" autoLine="0" autoPict="0" altText="">
                <anchor>
                  <from>
                    <xdr:col>9</xdr:col>
                    <xdr:colOff>333375</xdr:colOff>
                    <xdr:row>49</xdr:row>
                    <xdr:rowOff>19050</xdr:rowOff>
                  </from>
                  <to>
                    <xdr:col>9</xdr:col>
                    <xdr:colOff>695325</xdr:colOff>
                    <xdr:row>49</xdr:row>
                    <xdr:rowOff>219075</xdr:rowOff>
                  </to>
                </anchor>
              </controlPr>
            </control>
          </mc:Choice>
        </mc:AlternateContent>
        <mc:AlternateContent xmlns:mc="http://schemas.openxmlformats.org/markup-compatibility/2006">
          <mc:Choice Requires="x14">
            <control shapeId="8322" r:id="rId25" name="Option Button 130">
              <controlPr locked="0" defaultSize="0" autoFill="0" autoLine="0" autoPict="0">
                <anchor>
                  <from>
                    <xdr:col>9</xdr:col>
                    <xdr:colOff>342900</xdr:colOff>
                    <xdr:row>50</xdr:row>
                    <xdr:rowOff>38100</xdr:rowOff>
                  </from>
                  <to>
                    <xdr:col>9</xdr:col>
                    <xdr:colOff>666750</xdr:colOff>
                    <xdr:row>50</xdr:row>
                    <xdr:rowOff>247650</xdr:rowOff>
                  </to>
                </anchor>
              </controlPr>
            </control>
          </mc:Choice>
        </mc:AlternateContent>
        <mc:AlternateContent xmlns:mc="http://schemas.openxmlformats.org/markup-compatibility/2006">
          <mc:Choice Requires="x14">
            <control shapeId="8323" r:id="rId26" name="Group Box 131">
              <controlPr defaultSize="0" autoFill="0" autoPict="0" altText="Select">
                <anchor>
                  <from>
                    <xdr:col>9</xdr:col>
                    <xdr:colOff>9525</xdr:colOff>
                    <xdr:row>48</xdr:row>
                    <xdr:rowOff>57150</xdr:rowOff>
                  </from>
                  <to>
                    <xdr:col>10</xdr:col>
                    <xdr:colOff>0</xdr:colOff>
                    <xdr:row>51</xdr:row>
                    <xdr:rowOff>9525</xdr:rowOff>
                  </to>
                </anchor>
              </controlPr>
            </control>
          </mc:Choice>
        </mc:AlternateContent>
        <mc:AlternateContent xmlns:mc="http://schemas.openxmlformats.org/markup-compatibility/2006">
          <mc:Choice Requires="x14">
            <control shapeId="8324" r:id="rId27" name="Option Button 132">
              <controlPr locked="0" defaultSize="0" autoFill="0" autoLine="0" autoPict="0" altText="">
                <anchor>
                  <from>
                    <xdr:col>9</xdr:col>
                    <xdr:colOff>333375</xdr:colOff>
                    <xdr:row>60</xdr:row>
                    <xdr:rowOff>38100</xdr:rowOff>
                  </from>
                  <to>
                    <xdr:col>9</xdr:col>
                    <xdr:colOff>695325</xdr:colOff>
                    <xdr:row>60</xdr:row>
                    <xdr:rowOff>238125</xdr:rowOff>
                  </to>
                </anchor>
              </controlPr>
            </control>
          </mc:Choice>
        </mc:AlternateContent>
        <mc:AlternateContent xmlns:mc="http://schemas.openxmlformats.org/markup-compatibility/2006">
          <mc:Choice Requires="x14">
            <control shapeId="8325" r:id="rId28" name="Option Button 133">
              <controlPr locked="0" defaultSize="0" autoFill="0" autoLine="0" autoPict="0">
                <anchor>
                  <from>
                    <xdr:col>9</xdr:col>
                    <xdr:colOff>342900</xdr:colOff>
                    <xdr:row>61</xdr:row>
                    <xdr:rowOff>9525</xdr:rowOff>
                  </from>
                  <to>
                    <xdr:col>9</xdr:col>
                    <xdr:colOff>666750</xdr:colOff>
                    <xdr:row>62</xdr:row>
                    <xdr:rowOff>0</xdr:rowOff>
                  </to>
                </anchor>
              </controlPr>
            </control>
          </mc:Choice>
        </mc:AlternateContent>
        <mc:AlternateContent xmlns:mc="http://schemas.openxmlformats.org/markup-compatibility/2006">
          <mc:Choice Requires="x14">
            <control shapeId="8326" r:id="rId29" name="Group Box 134">
              <controlPr defaultSize="0" autoFill="0" autoPict="0" altText="Select">
                <anchor>
                  <from>
                    <xdr:col>9</xdr:col>
                    <xdr:colOff>9525</xdr:colOff>
                    <xdr:row>59</xdr:row>
                    <xdr:rowOff>66675</xdr:rowOff>
                  </from>
                  <to>
                    <xdr:col>10</xdr:col>
                    <xdr:colOff>0</xdr:colOff>
                    <xdr:row>62</xdr:row>
                    <xdr:rowOff>9525</xdr:rowOff>
                  </to>
                </anchor>
              </controlPr>
            </control>
          </mc:Choice>
        </mc:AlternateContent>
        <mc:AlternateContent xmlns:mc="http://schemas.openxmlformats.org/markup-compatibility/2006">
          <mc:Choice Requires="x14">
            <control shapeId="8327" r:id="rId30" name="Option Button 135">
              <controlPr locked="0" defaultSize="0" autoFill="0" autoLine="0" autoPict="0" altText="">
                <anchor>
                  <from>
                    <xdr:col>9</xdr:col>
                    <xdr:colOff>314325</xdr:colOff>
                    <xdr:row>57</xdr:row>
                    <xdr:rowOff>47625</xdr:rowOff>
                  </from>
                  <to>
                    <xdr:col>9</xdr:col>
                    <xdr:colOff>676275</xdr:colOff>
                    <xdr:row>57</xdr:row>
                    <xdr:rowOff>228600</xdr:rowOff>
                  </to>
                </anchor>
              </controlPr>
            </control>
          </mc:Choice>
        </mc:AlternateContent>
        <mc:AlternateContent xmlns:mc="http://schemas.openxmlformats.org/markup-compatibility/2006">
          <mc:Choice Requires="x14">
            <control shapeId="8328" r:id="rId31" name="Option Button 136">
              <controlPr locked="0" defaultSize="0" autoFill="0" autoLine="0" autoPict="0">
                <anchor>
                  <from>
                    <xdr:col>9</xdr:col>
                    <xdr:colOff>323850</xdr:colOff>
                    <xdr:row>58</xdr:row>
                    <xdr:rowOff>28575</xdr:rowOff>
                  </from>
                  <to>
                    <xdr:col>9</xdr:col>
                    <xdr:colOff>647700</xdr:colOff>
                    <xdr:row>59</xdr:row>
                    <xdr:rowOff>0</xdr:rowOff>
                  </to>
                </anchor>
              </controlPr>
            </control>
          </mc:Choice>
        </mc:AlternateContent>
        <mc:AlternateContent xmlns:mc="http://schemas.openxmlformats.org/markup-compatibility/2006">
          <mc:Choice Requires="x14">
            <control shapeId="8329" r:id="rId32" name="Group Box 137">
              <controlPr defaultSize="0" autoFill="0" autoPict="0" altText="Select">
                <anchor>
                  <from>
                    <xdr:col>9</xdr:col>
                    <xdr:colOff>9525</xdr:colOff>
                    <xdr:row>56</xdr:row>
                    <xdr:rowOff>57150</xdr:rowOff>
                  </from>
                  <to>
                    <xdr:col>10</xdr:col>
                    <xdr:colOff>0</xdr:colOff>
                    <xdr:row>59</xdr:row>
                    <xdr:rowOff>0</xdr:rowOff>
                  </to>
                </anchor>
              </controlPr>
            </control>
          </mc:Choice>
        </mc:AlternateContent>
        <mc:AlternateContent xmlns:mc="http://schemas.openxmlformats.org/markup-compatibility/2006">
          <mc:Choice Requires="x14">
            <control shapeId="8330" r:id="rId33" name="Option Button 138">
              <controlPr locked="0" defaultSize="0" autoFill="0" autoLine="0" autoPict="0" altText="">
                <anchor>
                  <from>
                    <xdr:col>9</xdr:col>
                    <xdr:colOff>323850</xdr:colOff>
                    <xdr:row>63</xdr:row>
                    <xdr:rowOff>9525</xdr:rowOff>
                  </from>
                  <to>
                    <xdr:col>9</xdr:col>
                    <xdr:colOff>685800</xdr:colOff>
                    <xdr:row>63</xdr:row>
                    <xdr:rowOff>209550</xdr:rowOff>
                  </to>
                </anchor>
              </controlPr>
            </control>
          </mc:Choice>
        </mc:AlternateContent>
        <mc:AlternateContent xmlns:mc="http://schemas.openxmlformats.org/markup-compatibility/2006">
          <mc:Choice Requires="x14">
            <control shapeId="8331" r:id="rId34" name="Option Button 139">
              <controlPr locked="0" defaultSize="0" autoFill="0" autoLine="0" autoPict="0">
                <anchor>
                  <from>
                    <xdr:col>9</xdr:col>
                    <xdr:colOff>333375</xdr:colOff>
                    <xdr:row>64</xdr:row>
                    <xdr:rowOff>28575</xdr:rowOff>
                  </from>
                  <to>
                    <xdr:col>9</xdr:col>
                    <xdr:colOff>657225</xdr:colOff>
                    <xdr:row>64</xdr:row>
                    <xdr:rowOff>247650</xdr:rowOff>
                  </to>
                </anchor>
              </controlPr>
            </control>
          </mc:Choice>
        </mc:AlternateContent>
        <mc:AlternateContent xmlns:mc="http://schemas.openxmlformats.org/markup-compatibility/2006">
          <mc:Choice Requires="x14">
            <control shapeId="8332" r:id="rId35" name="Group Box 140">
              <controlPr defaultSize="0" autoFill="0" autoPict="0" altText="Select">
                <anchor>
                  <from>
                    <xdr:col>9</xdr:col>
                    <xdr:colOff>9525</xdr:colOff>
                    <xdr:row>62</xdr:row>
                    <xdr:rowOff>66675</xdr:rowOff>
                  </from>
                  <to>
                    <xdr:col>10</xdr:col>
                    <xdr:colOff>0</xdr:colOff>
                    <xdr:row>65</xdr:row>
                    <xdr:rowOff>9525</xdr:rowOff>
                  </to>
                </anchor>
              </controlPr>
            </control>
          </mc:Choice>
        </mc:AlternateContent>
        <mc:AlternateContent xmlns:mc="http://schemas.openxmlformats.org/markup-compatibility/2006">
          <mc:Choice Requires="x14">
            <control shapeId="8333" r:id="rId36" name="Option Button 141">
              <controlPr locked="0" defaultSize="0" autoFill="0" autoLine="0" autoPict="0" altText="">
                <anchor>
                  <from>
                    <xdr:col>9</xdr:col>
                    <xdr:colOff>333375</xdr:colOff>
                    <xdr:row>66</xdr:row>
                    <xdr:rowOff>38100</xdr:rowOff>
                  </from>
                  <to>
                    <xdr:col>9</xdr:col>
                    <xdr:colOff>695325</xdr:colOff>
                    <xdr:row>66</xdr:row>
                    <xdr:rowOff>238125</xdr:rowOff>
                  </to>
                </anchor>
              </controlPr>
            </control>
          </mc:Choice>
        </mc:AlternateContent>
        <mc:AlternateContent xmlns:mc="http://schemas.openxmlformats.org/markup-compatibility/2006">
          <mc:Choice Requires="x14">
            <control shapeId="8334" r:id="rId37" name="Option Button 142">
              <controlPr locked="0" defaultSize="0" autoFill="0" autoLine="0" autoPict="0">
                <anchor>
                  <from>
                    <xdr:col>9</xdr:col>
                    <xdr:colOff>342900</xdr:colOff>
                    <xdr:row>67</xdr:row>
                    <xdr:rowOff>28575</xdr:rowOff>
                  </from>
                  <to>
                    <xdr:col>9</xdr:col>
                    <xdr:colOff>676275</xdr:colOff>
                    <xdr:row>68</xdr:row>
                    <xdr:rowOff>9525</xdr:rowOff>
                  </to>
                </anchor>
              </controlPr>
            </control>
          </mc:Choice>
        </mc:AlternateContent>
        <mc:AlternateContent xmlns:mc="http://schemas.openxmlformats.org/markup-compatibility/2006">
          <mc:Choice Requires="x14">
            <control shapeId="8335" r:id="rId38" name="Group Box 143">
              <controlPr defaultSize="0" autoFill="0" autoPict="0" altText="Select">
                <anchor>
                  <from>
                    <xdr:col>9</xdr:col>
                    <xdr:colOff>9525</xdr:colOff>
                    <xdr:row>65</xdr:row>
                    <xdr:rowOff>76200</xdr:rowOff>
                  </from>
                  <to>
                    <xdr:col>10</xdr:col>
                    <xdr:colOff>0</xdr:colOff>
                    <xdr:row>68</xdr:row>
                    <xdr:rowOff>9525</xdr:rowOff>
                  </to>
                </anchor>
              </controlPr>
            </control>
          </mc:Choice>
        </mc:AlternateContent>
        <mc:AlternateContent xmlns:mc="http://schemas.openxmlformats.org/markup-compatibility/2006">
          <mc:Choice Requires="x14">
            <control shapeId="8336" r:id="rId39" name="Option Button 144">
              <controlPr locked="0" defaultSize="0" autoFill="0" autoLine="0" autoPict="0" altText="">
                <anchor>
                  <from>
                    <xdr:col>9</xdr:col>
                    <xdr:colOff>333375</xdr:colOff>
                    <xdr:row>77</xdr:row>
                    <xdr:rowOff>38100</xdr:rowOff>
                  </from>
                  <to>
                    <xdr:col>9</xdr:col>
                    <xdr:colOff>695325</xdr:colOff>
                    <xdr:row>77</xdr:row>
                    <xdr:rowOff>228600</xdr:rowOff>
                  </to>
                </anchor>
              </controlPr>
            </control>
          </mc:Choice>
        </mc:AlternateContent>
        <mc:AlternateContent xmlns:mc="http://schemas.openxmlformats.org/markup-compatibility/2006">
          <mc:Choice Requires="x14">
            <control shapeId="8337" r:id="rId40" name="Option Button 145">
              <controlPr locked="0" defaultSize="0" autoFill="0" autoLine="0" autoPict="0">
                <anchor>
                  <from>
                    <xdr:col>9</xdr:col>
                    <xdr:colOff>333375</xdr:colOff>
                    <xdr:row>78</xdr:row>
                    <xdr:rowOff>19050</xdr:rowOff>
                  </from>
                  <to>
                    <xdr:col>9</xdr:col>
                    <xdr:colOff>657225</xdr:colOff>
                    <xdr:row>78</xdr:row>
                    <xdr:rowOff>247650</xdr:rowOff>
                  </to>
                </anchor>
              </controlPr>
            </control>
          </mc:Choice>
        </mc:AlternateContent>
        <mc:AlternateContent xmlns:mc="http://schemas.openxmlformats.org/markup-compatibility/2006">
          <mc:Choice Requires="x14">
            <control shapeId="8338" r:id="rId41" name="Group Box 146">
              <controlPr defaultSize="0" autoFill="0" autoPict="0" altText="Select">
                <anchor>
                  <from>
                    <xdr:col>9</xdr:col>
                    <xdr:colOff>9525</xdr:colOff>
                    <xdr:row>76</xdr:row>
                    <xdr:rowOff>57150</xdr:rowOff>
                  </from>
                  <to>
                    <xdr:col>10</xdr:col>
                    <xdr:colOff>0</xdr:colOff>
                    <xdr:row>79</xdr:row>
                    <xdr:rowOff>9525</xdr:rowOff>
                  </to>
                </anchor>
              </controlPr>
            </control>
          </mc:Choice>
        </mc:AlternateContent>
        <mc:AlternateContent xmlns:mc="http://schemas.openxmlformats.org/markup-compatibility/2006">
          <mc:Choice Requires="x14">
            <control shapeId="8339" r:id="rId42" name="Option Button 147">
              <controlPr locked="0" defaultSize="0" autoFill="0" autoLine="0" autoPict="0" altText="">
                <anchor>
                  <from>
                    <xdr:col>9</xdr:col>
                    <xdr:colOff>323850</xdr:colOff>
                    <xdr:row>74</xdr:row>
                    <xdr:rowOff>57150</xdr:rowOff>
                  </from>
                  <to>
                    <xdr:col>9</xdr:col>
                    <xdr:colOff>685800</xdr:colOff>
                    <xdr:row>74</xdr:row>
                    <xdr:rowOff>219075</xdr:rowOff>
                  </to>
                </anchor>
              </controlPr>
            </control>
          </mc:Choice>
        </mc:AlternateContent>
        <mc:AlternateContent xmlns:mc="http://schemas.openxmlformats.org/markup-compatibility/2006">
          <mc:Choice Requires="x14">
            <control shapeId="8340" r:id="rId43" name="Option Button 148">
              <controlPr locked="0" defaultSize="0" autoFill="0" autoLine="0" autoPict="0">
                <anchor>
                  <from>
                    <xdr:col>9</xdr:col>
                    <xdr:colOff>333375</xdr:colOff>
                    <xdr:row>75</xdr:row>
                    <xdr:rowOff>47625</xdr:rowOff>
                  </from>
                  <to>
                    <xdr:col>9</xdr:col>
                    <xdr:colOff>657225</xdr:colOff>
                    <xdr:row>76</xdr:row>
                    <xdr:rowOff>0</xdr:rowOff>
                  </to>
                </anchor>
              </controlPr>
            </control>
          </mc:Choice>
        </mc:AlternateContent>
        <mc:AlternateContent xmlns:mc="http://schemas.openxmlformats.org/markup-compatibility/2006">
          <mc:Choice Requires="x14">
            <control shapeId="8341" r:id="rId44" name="Group Box 149">
              <controlPr defaultSize="0" autoFill="0" autoPict="0" altText="Select">
                <anchor>
                  <from>
                    <xdr:col>9</xdr:col>
                    <xdr:colOff>9525</xdr:colOff>
                    <xdr:row>73</xdr:row>
                    <xdr:rowOff>85725</xdr:rowOff>
                  </from>
                  <to>
                    <xdr:col>10</xdr:col>
                    <xdr:colOff>0</xdr:colOff>
                    <xdr:row>76</xdr:row>
                    <xdr:rowOff>0</xdr:rowOff>
                  </to>
                </anchor>
              </controlPr>
            </control>
          </mc:Choice>
        </mc:AlternateContent>
        <mc:AlternateContent xmlns:mc="http://schemas.openxmlformats.org/markup-compatibility/2006">
          <mc:Choice Requires="x14">
            <control shapeId="8342" r:id="rId45" name="Option Button 150">
              <controlPr locked="0" defaultSize="0" autoFill="0" autoLine="0" autoPict="0" altText="">
                <anchor>
                  <from>
                    <xdr:col>9</xdr:col>
                    <xdr:colOff>323850</xdr:colOff>
                    <xdr:row>80</xdr:row>
                    <xdr:rowOff>28575</xdr:rowOff>
                  </from>
                  <to>
                    <xdr:col>9</xdr:col>
                    <xdr:colOff>685800</xdr:colOff>
                    <xdr:row>80</xdr:row>
                    <xdr:rowOff>200025</xdr:rowOff>
                  </to>
                </anchor>
              </controlPr>
            </control>
          </mc:Choice>
        </mc:AlternateContent>
        <mc:AlternateContent xmlns:mc="http://schemas.openxmlformats.org/markup-compatibility/2006">
          <mc:Choice Requires="x14">
            <control shapeId="8343" r:id="rId46" name="Option Button 151">
              <controlPr locked="0" defaultSize="0" autoFill="0" autoLine="0" autoPict="0">
                <anchor>
                  <from>
                    <xdr:col>9</xdr:col>
                    <xdr:colOff>323850</xdr:colOff>
                    <xdr:row>81</xdr:row>
                    <xdr:rowOff>57150</xdr:rowOff>
                  </from>
                  <to>
                    <xdr:col>9</xdr:col>
                    <xdr:colOff>647700</xdr:colOff>
                    <xdr:row>82</xdr:row>
                    <xdr:rowOff>9525</xdr:rowOff>
                  </to>
                </anchor>
              </controlPr>
            </control>
          </mc:Choice>
        </mc:AlternateContent>
        <mc:AlternateContent xmlns:mc="http://schemas.openxmlformats.org/markup-compatibility/2006">
          <mc:Choice Requires="x14">
            <control shapeId="8344" r:id="rId47" name="Group Box 152">
              <controlPr defaultSize="0" autoFill="0" autoPict="0" altText="Select">
                <anchor>
                  <from>
                    <xdr:col>9</xdr:col>
                    <xdr:colOff>9525</xdr:colOff>
                    <xdr:row>79</xdr:row>
                    <xdr:rowOff>57150</xdr:rowOff>
                  </from>
                  <to>
                    <xdr:col>10</xdr:col>
                    <xdr:colOff>0</xdr:colOff>
                    <xdr:row>82</xdr:row>
                    <xdr:rowOff>9525</xdr:rowOff>
                  </to>
                </anchor>
              </controlPr>
            </control>
          </mc:Choice>
        </mc:AlternateContent>
        <mc:AlternateContent xmlns:mc="http://schemas.openxmlformats.org/markup-compatibility/2006">
          <mc:Choice Requires="x14">
            <control shapeId="8345" r:id="rId48" name="Option Button 153">
              <controlPr locked="0" defaultSize="0" autoFill="0" autoLine="0" autoPict="0" altText="">
                <anchor>
                  <from>
                    <xdr:col>9</xdr:col>
                    <xdr:colOff>333375</xdr:colOff>
                    <xdr:row>98</xdr:row>
                    <xdr:rowOff>9525</xdr:rowOff>
                  </from>
                  <to>
                    <xdr:col>9</xdr:col>
                    <xdr:colOff>704850</xdr:colOff>
                    <xdr:row>98</xdr:row>
                    <xdr:rowOff>219075</xdr:rowOff>
                  </to>
                </anchor>
              </controlPr>
            </control>
          </mc:Choice>
        </mc:AlternateContent>
        <mc:AlternateContent xmlns:mc="http://schemas.openxmlformats.org/markup-compatibility/2006">
          <mc:Choice Requires="x14">
            <control shapeId="8346" r:id="rId49" name="Option Button 154">
              <controlPr locked="0" defaultSize="0" autoFill="0" autoLine="0" autoPict="0">
                <anchor>
                  <from>
                    <xdr:col>9</xdr:col>
                    <xdr:colOff>342900</xdr:colOff>
                    <xdr:row>99</xdr:row>
                    <xdr:rowOff>47625</xdr:rowOff>
                  </from>
                  <to>
                    <xdr:col>9</xdr:col>
                    <xdr:colOff>676275</xdr:colOff>
                    <xdr:row>100</xdr:row>
                    <xdr:rowOff>0</xdr:rowOff>
                  </to>
                </anchor>
              </controlPr>
            </control>
          </mc:Choice>
        </mc:AlternateContent>
        <mc:AlternateContent xmlns:mc="http://schemas.openxmlformats.org/markup-compatibility/2006">
          <mc:Choice Requires="x14">
            <control shapeId="8347" r:id="rId50" name="Group Box 155">
              <controlPr defaultSize="0" autoFill="0" autoPict="0" altText="Select">
                <anchor>
                  <from>
                    <xdr:col>9</xdr:col>
                    <xdr:colOff>9525</xdr:colOff>
                    <xdr:row>97</xdr:row>
                    <xdr:rowOff>47625</xdr:rowOff>
                  </from>
                  <to>
                    <xdr:col>10</xdr:col>
                    <xdr:colOff>0</xdr:colOff>
                    <xdr:row>100</xdr:row>
                    <xdr:rowOff>0</xdr:rowOff>
                  </to>
                </anchor>
              </controlPr>
            </control>
          </mc:Choice>
        </mc:AlternateContent>
        <mc:AlternateContent xmlns:mc="http://schemas.openxmlformats.org/markup-compatibility/2006">
          <mc:Choice Requires="x14">
            <control shapeId="8351" r:id="rId51" name="Option Button 159">
              <controlPr locked="0" defaultSize="0" autoFill="0" autoLine="0" autoPict="0" altText="">
                <anchor>
                  <from>
                    <xdr:col>9</xdr:col>
                    <xdr:colOff>333375</xdr:colOff>
                    <xdr:row>101</xdr:row>
                    <xdr:rowOff>9525</xdr:rowOff>
                  </from>
                  <to>
                    <xdr:col>9</xdr:col>
                    <xdr:colOff>695325</xdr:colOff>
                    <xdr:row>101</xdr:row>
                    <xdr:rowOff>200025</xdr:rowOff>
                  </to>
                </anchor>
              </controlPr>
            </control>
          </mc:Choice>
        </mc:AlternateContent>
        <mc:AlternateContent xmlns:mc="http://schemas.openxmlformats.org/markup-compatibility/2006">
          <mc:Choice Requires="x14">
            <control shapeId="8352" r:id="rId52" name="Option Button 160">
              <controlPr locked="0" defaultSize="0" autoFill="0" autoLine="0" autoPict="0">
                <anchor>
                  <from>
                    <xdr:col>9</xdr:col>
                    <xdr:colOff>342900</xdr:colOff>
                    <xdr:row>102</xdr:row>
                    <xdr:rowOff>28575</xdr:rowOff>
                  </from>
                  <to>
                    <xdr:col>9</xdr:col>
                    <xdr:colOff>676275</xdr:colOff>
                    <xdr:row>103</xdr:row>
                    <xdr:rowOff>0</xdr:rowOff>
                  </to>
                </anchor>
              </controlPr>
            </control>
          </mc:Choice>
        </mc:AlternateContent>
        <mc:AlternateContent xmlns:mc="http://schemas.openxmlformats.org/markup-compatibility/2006">
          <mc:Choice Requires="x14">
            <control shapeId="8353" r:id="rId53" name="Group Box 161">
              <controlPr defaultSize="0" autoFill="0" autoPict="0" altText="Select">
                <anchor>
                  <from>
                    <xdr:col>9</xdr:col>
                    <xdr:colOff>9525</xdr:colOff>
                    <xdr:row>100</xdr:row>
                    <xdr:rowOff>57150</xdr:rowOff>
                  </from>
                  <to>
                    <xdr:col>10</xdr:col>
                    <xdr:colOff>0</xdr:colOff>
                    <xdr:row>103</xdr:row>
                    <xdr:rowOff>0</xdr:rowOff>
                  </to>
                </anchor>
              </controlPr>
            </control>
          </mc:Choice>
        </mc:AlternateContent>
        <mc:AlternateContent xmlns:mc="http://schemas.openxmlformats.org/markup-compatibility/2006">
          <mc:Choice Requires="x14">
            <control shapeId="8354" r:id="rId54" name="Option Button 162">
              <controlPr locked="0" defaultSize="0" autoFill="0" autoLine="0" autoPict="0" altText="">
                <anchor>
                  <from>
                    <xdr:col>9</xdr:col>
                    <xdr:colOff>323850</xdr:colOff>
                    <xdr:row>95</xdr:row>
                    <xdr:rowOff>28575</xdr:rowOff>
                  </from>
                  <to>
                    <xdr:col>9</xdr:col>
                    <xdr:colOff>685800</xdr:colOff>
                    <xdr:row>95</xdr:row>
                    <xdr:rowOff>209550</xdr:rowOff>
                  </to>
                </anchor>
              </controlPr>
            </control>
          </mc:Choice>
        </mc:AlternateContent>
        <mc:AlternateContent xmlns:mc="http://schemas.openxmlformats.org/markup-compatibility/2006">
          <mc:Choice Requires="x14">
            <control shapeId="8355" r:id="rId55" name="Option Button 163">
              <controlPr locked="0" defaultSize="0" autoFill="0" autoLine="0" autoPict="0">
                <anchor>
                  <from>
                    <xdr:col>9</xdr:col>
                    <xdr:colOff>333375</xdr:colOff>
                    <xdr:row>96</xdr:row>
                    <xdr:rowOff>19050</xdr:rowOff>
                  </from>
                  <to>
                    <xdr:col>9</xdr:col>
                    <xdr:colOff>657225</xdr:colOff>
                    <xdr:row>96</xdr:row>
                    <xdr:rowOff>228600</xdr:rowOff>
                  </to>
                </anchor>
              </controlPr>
            </control>
          </mc:Choice>
        </mc:AlternateContent>
        <mc:AlternateContent xmlns:mc="http://schemas.openxmlformats.org/markup-compatibility/2006">
          <mc:Choice Requires="x14">
            <control shapeId="8356" r:id="rId56" name="Group Box 164">
              <controlPr defaultSize="0" autoFill="0" autoPict="0" altText="Select">
                <anchor>
                  <from>
                    <xdr:col>9</xdr:col>
                    <xdr:colOff>9525</xdr:colOff>
                    <xdr:row>94</xdr:row>
                    <xdr:rowOff>47625</xdr:rowOff>
                  </from>
                  <to>
                    <xdr:col>10</xdr:col>
                    <xdr:colOff>0</xdr:colOff>
                    <xdr:row>96</xdr:row>
                    <xdr:rowOff>238125</xdr:rowOff>
                  </to>
                </anchor>
              </controlPr>
            </control>
          </mc:Choice>
        </mc:AlternateContent>
        <mc:AlternateContent xmlns:mc="http://schemas.openxmlformats.org/markup-compatibility/2006">
          <mc:Choice Requires="x14">
            <control shapeId="8361" r:id="rId57" name="Option Button 169">
              <controlPr locked="0" defaultSize="0" autoFill="0" autoLine="0" autoPict="0" altText="">
                <anchor>
                  <from>
                    <xdr:col>9</xdr:col>
                    <xdr:colOff>295275</xdr:colOff>
                    <xdr:row>11</xdr:row>
                    <xdr:rowOff>38100</xdr:rowOff>
                  </from>
                  <to>
                    <xdr:col>9</xdr:col>
                    <xdr:colOff>657225</xdr:colOff>
                    <xdr:row>11</xdr:row>
                    <xdr:rowOff>228600</xdr:rowOff>
                  </to>
                </anchor>
              </controlPr>
            </control>
          </mc:Choice>
        </mc:AlternateContent>
        <mc:AlternateContent xmlns:mc="http://schemas.openxmlformats.org/markup-compatibility/2006">
          <mc:Choice Requires="x14">
            <control shapeId="8362" r:id="rId58" name="Option Button 170">
              <controlPr locked="0" defaultSize="0" autoFill="0" autoLine="0" autoPict="0">
                <anchor>
                  <from>
                    <xdr:col>9</xdr:col>
                    <xdr:colOff>304800</xdr:colOff>
                    <xdr:row>12</xdr:row>
                    <xdr:rowOff>19050</xdr:rowOff>
                  </from>
                  <to>
                    <xdr:col>9</xdr:col>
                    <xdr:colOff>628650</xdr:colOff>
                    <xdr:row>12</xdr:row>
                    <xdr:rowOff>228600</xdr:rowOff>
                  </to>
                </anchor>
              </controlPr>
            </control>
          </mc:Choice>
        </mc:AlternateContent>
        <mc:AlternateContent xmlns:mc="http://schemas.openxmlformats.org/markup-compatibility/2006">
          <mc:Choice Requires="x14">
            <control shapeId="8363" r:id="rId59" name="Group Box 171">
              <controlPr defaultSize="0" autoFill="0" autoPict="0" altText="Select">
                <anchor>
                  <from>
                    <xdr:col>9</xdr:col>
                    <xdr:colOff>9525</xdr:colOff>
                    <xdr:row>10</xdr:row>
                    <xdr:rowOff>47625</xdr:rowOff>
                  </from>
                  <to>
                    <xdr:col>10</xdr:col>
                    <xdr:colOff>0</xdr:colOff>
                    <xdr:row>13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14560"/>
  </sheetPr>
  <dimension ref="A1:BJ186"/>
  <sheetViews>
    <sheetView showGridLines="0" zoomScale="90" zoomScaleNormal="90" workbookViewId="0">
      <pane ySplit="4" topLeftCell="A5" activePane="bottomLeft" state="frozen"/>
      <selection pane="bottomLeft" activeCell="B1" sqref="B1:C2"/>
    </sheetView>
  </sheetViews>
  <sheetFormatPr defaultColWidth="8.85546875" defaultRowHeight="14.25"/>
  <cols>
    <col min="1" max="1" width="1" style="94" customWidth="1"/>
    <col min="2" max="2" width="3.42578125" style="15" customWidth="1"/>
    <col min="3" max="3" width="4.28515625" style="15" customWidth="1"/>
    <col min="4" max="4" width="17" style="15" customWidth="1"/>
    <col min="5" max="5" width="12.85546875" style="15" customWidth="1"/>
    <col min="6" max="6" width="13" style="15" customWidth="1"/>
    <col min="7" max="7" width="14.7109375" style="22" customWidth="1"/>
    <col min="8" max="8" width="13.28515625" style="15" customWidth="1"/>
    <col min="9" max="9" width="14.7109375" style="15" customWidth="1"/>
    <col min="10" max="10" width="12.140625" style="15" customWidth="1"/>
    <col min="11" max="11" width="11.85546875" style="15" customWidth="1"/>
    <col min="12" max="14" width="8.85546875" style="15"/>
    <col min="15" max="15" width="6.7109375" style="15" customWidth="1"/>
    <col min="16" max="16" width="20.5703125" style="15" customWidth="1"/>
    <col min="17" max="17" width="33.85546875" style="15" customWidth="1"/>
    <col min="18" max="18" width="8.85546875" style="15"/>
    <col min="19" max="19" width="1.7109375" style="15" customWidth="1"/>
    <col min="20" max="20" width="3" style="178" customWidth="1"/>
    <col min="21" max="21" width="3.42578125" style="15" hidden="1" customWidth="1"/>
    <col min="22" max="22" width="5.42578125" style="17" hidden="1" customWidth="1"/>
    <col min="23" max="23" width="5.85546875" style="15" hidden="1" customWidth="1"/>
    <col min="24" max="62" width="8.85546875" style="178"/>
    <col min="63" max="16384" width="8.85546875" style="15"/>
  </cols>
  <sheetData>
    <row r="1" spans="1:62" s="13" customFormat="1">
      <c r="A1" s="102"/>
      <c r="B1" s="631" t="s">
        <v>55</v>
      </c>
      <c r="C1" s="632"/>
      <c r="D1" s="474" t="s">
        <v>56</v>
      </c>
      <c r="E1" s="474" t="s">
        <v>131</v>
      </c>
      <c r="F1" s="474" t="s">
        <v>132</v>
      </c>
      <c r="G1" s="474" t="s">
        <v>133</v>
      </c>
      <c r="H1" s="474" t="s">
        <v>134</v>
      </c>
      <c r="I1" s="474" t="s">
        <v>135</v>
      </c>
      <c r="J1" s="474" t="s">
        <v>136</v>
      </c>
      <c r="K1" s="474" t="s">
        <v>137</v>
      </c>
      <c r="L1" s="570" t="s">
        <v>138</v>
      </c>
      <c r="M1" s="570"/>
      <c r="N1" s="56"/>
      <c r="O1" s="56"/>
      <c r="P1" s="56"/>
      <c r="Q1" s="56"/>
      <c r="R1" s="56"/>
      <c r="S1" s="57"/>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row>
    <row r="2" spans="1:62" s="13" customFormat="1" ht="15" thickBot="1">
      <c r="A2" s="102"/>
      <c r="B2" s="633"/>
      <c r="C2" s="634"/>
      <c r="D2" s="386"/>
      <c r="E2" s="386"/>
      <c r="F2" s="386"/>
      <c r="G2" s="385"/>
      <c r="H2" s="386"/>
      <c r="I2" s="386"/>
      <c r="J2" s="386"/>
      <c r="K2" s="385"/>
      <c r="L2" s="571"/>
      <c r="M2" s="571"/>
      <c r="N2" s="59"/>
      <c r="O2" s="59"/>
      <c r="P2" s="59"/>
      <c r="Q2" s="59"/>
      <c r="R2" s="59"/>
      <c r="S2" s="60"/>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row>
    <row r="3" spans="1:62" s="44" customFormat="1" ht="15">
      <c r="A3" s="97"/>
      <c r="B3" s="99"/>
      <c r="C3" s="100"/>
      <c r="D3" s="100"/>
      <c r="E3" s="100"/>
      <c r="F3" s="100"/>
      <c r="G3" s="100"/>
      <c r="H3" s="100"/>
      <c r="I3" s="100"/>
      <c r="J3" s="100"/>
      <c r="K3" s="100"/>
      <c r="L3" s="100"/>
      <c r="M3" s="100"/>
      <c r="N3" s="100"/>
      <c r="O3" s="100"/>
      <c r="P3" s="100"/>
      <c r="Q3" s="100"/>
      <c r="R3" s="100"/>
      <c r="S3" s="101"/>
      <c r="T3" s="58"/>
      <c r="U3" s="155"/>
      <c r="V3" s="265"/>
      <c r="W3" s="154"/>
    </row>
    <row r="4" spans="1:62" s="44" customFormat="1" ht="26.25">
      <c r="A4" s="94"/>
      <c r="B4" s="61"/>
      <c r="C4" s="521" t="s">
        <v>156</v>
      </c>
      <c r="D4" s="521"/>
      <c r="E4" s="521"/>
      <c r="F4" s="521"/>
      <c r="G4" s="521"/>
      <c r="H4" s="521"/>
      <c r="I4" s="521"/>
      <c r="J4" s="521"/>
      <c r="K4" s="521"/>
      <c r="L4" s="521"/>
      <c r="M4" s="521"/>
      <c r="N4" s="521"/>
      <c r="O4" s="521"/>
      <c r="P4" s="521"/>
      <c r="Q4" s="521"/>
      <c r="R4" s="521"/>
      <c r="S4" s="164"/>
      <c r="T4" s="176"/>
      <c r="U4" s="192"/>
      <c r="V4" s="266"/>
      <c r="W4" s="62"/>
    </row>
    <row r="5" spans="1:62">
      <c r="B5" s="125"/>
      <c r="C5" s="475" t="s">
        <v>403</v>
      </c>
      <c r="D5" s="475"/>
      <c r="E5" s="475"/>
      <c r="F5" s="475"/>
      <c r="G5" s="475"/>
      <c r="H5" s="475"/>
      <c r="I5" s="475"/>
      <c r="J5" s="475"/>
      <c r="K5" s="475"/>
      <c r="L5" s="475"/>
      <c r="M5" s="475"/>
      <c r="N5" s="475"/>
      <c r="O5" s="475"/>
      <c r="P5" s="475"/>
      <c r="Q5" s="475"/>
      <c r="R5" s="475"/>
      <c r="S5" s="123"/>
      <c r="U5" s="135"/>
      <c r="W5" s="123"/>
    </row>
    <row r="6" spans="1:62">
      <c r="B6" s="125"/>
      <c r="C6" s="126"/>
      <c r="D6" s="126"/>
      <c r="E6" s="126"/>
      <c r="F6" s="126"/>
      <c r="G6" s="126"/>
      <c r="H6" s="126"/>
      <c r="I6" s="126"/>
      <c r="J6" s="126"/>
      <c r="K6" s="126"/>
      <c r="L6" s="126"/>
      <c r="M6" s="126"/>
      <c r="N6" s="126"/>
      <c r="O6" s="126"/>
      <c r="P6" s="126"/>
      <c r="Q6" s="126"/>
      <c r="R6" s="126"/>
      <c r="S6" s="123"/>
      <c r="U6" s="135"/>
      <c r="W6" s="123"/>
    </row>
    <row r="7" spans="1:62" ht="21" customHeight="1">
      <c r="B7" s="113"/>
      <c r="C7" s="445" t="s">
        <v>265</v>
      </c>
      <c r="D7" s="445"/>
      <c r="E7" s="445"/>
      <c r="F7" s="445"/>
      <c r="G7" s="445"/>
      <c r="H7" s="445"/>
      <c r="I7" s="445"/>
      <c r="J7" s="445"/>
      <c r="K7" s="445"/>
      <c r="L7" s="445"/>
      <c r="M7" s="445"/>
      <c r="N7" s="445"/>
      <c r="O7" s="445"/>
      <c r="P7" s="445"/>
      <c r="Q7" s="445"/>
      <c r="R7" s="445"/>
      <c r="S7" s="114"/>
      <c r="U7" s="135"/>
      <c r="W7" s="123"/>
    </row>
    <row r="8" spans="1:62" ht="15">
      <c r="B8" s="128"/>
      <c r="C8" s="475" t="s">
        <v>299</v>
      </c>
      <c r="D8" s="475"/>
      <c r="E8" s="475"/>
      <c r="F8" s="475"/>
      <c r="G8" s="475"/>
      <c r="H8" s="475"/>
      <c r="I8" s="475"/>
      <c r="J8" s="475"/>
      <c r="K8" s="475"/>
      <c r="L8" s="475"/>
      <c r="M8" s="475"/>
      <c r="N8" s="475"/>
      <c r="O8" s="475"/>
      <c r="P8" s="475"/>
      <c r="Q8" s="475"/>
      <c r="R8" s="475"/>
      <c r="S8" s="124"/>
      <c r="U8" s="135"/>
      <c r="W8" s="123"/>
    </row>
    <row r="9" spans="1:62">
      <c r="B9" s="125"/>
      <c r="C9" s="126"/>
      <c r="D9" s="126"/>
      <c r="E9" s="126"/>
      <c r="F9" s="126"/>
      <c r="G9" s="126"/>
      <c r="H9" s="126"/>
      <c r="I9" s="126"/>
      <c r="J9" s="126"/>
      <c r="K9" s="126"/>
      <c r="L9" s="126"/>
      <c r="M9" s="126"/>
      <c r="N9" s="126"/>
      <c r="O9" s="126"/>
      <c r="P9" s="126"/>
      <c r="Q9" s="126"/>
      <c r="R9" s="126"/>
      <c r="S9" s="123"/>
      <c r="U9" s="135"/>
      <c r="W9" s="123"/>
    </row>
    <row r="10" spans="1:62" s="19" customFormat="1" ht="14.45" customHeight="1">
      <c r="A10" s="96"/>
      <c r="B10" s="157"/>
      <c r="C10" s="153" t="s">
        <v>162</v>
      </c>
      <c r="D10" s="439" t="s">
        <v>207</v>
      </c>
      <c r="E10" s="440"/>
      <c r="F10" s="440"/>
      <c r="G10" s="440"/>
      <c r="H10" s="440"/>
      <c r="I10" s="441"/>
      <c r="J10" s="483" t="s">
        <v>179</v>
      </c>
      <c r="K10" s="485"/>
      <c r="L10" s="503" t="s">
        <v>122</v>
      </c>
      <c r="M10" s="504"/>
      <c r="N10" s="504"/>
      <c r="O10" s="504"/>
      <c r="P10" s="504"/>
      <c r="Q10" s="504"/>
      <c r="R10" s="505"/>
      <c r="S10" s="158"/>
      <c r="T10" s="145"/>
      <c r="U10" s="157"/>
      <c r="V10" s="267"/>
      <c r="W10" s="158"/>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row>
    <row r="11" spans="1:62" s="19" customFormat="1" ht="14.45" customHeight="1">
      <c r="A11" s="96"/>
      <c r="B11" s="157"/>
      <c r="C11" s="463" t="s">
        <v>71</v>
      </c>
      <c r="D11" s="689" t="s">
        <v>266</v>
      </c>
      <c r="E11" s="690"/>
      <c r="F11" s="690"/>
      <c r="G11" s="690"/>
      <c r="H11" s="690"/>
      <c r="I11" s="691"/>
      <c r="J11" s="501"/>
      <c r="K11" s="502"/>
      <c r="L11" s="506"/>
      <c r="M11" s="507"/>
      <c r="N11" s="507"/>
      <c r="O11" s="507"/>
      <c r="P11" s="507"/>
      <c r="Q11" s="507"/>
      <c r="R11" s="508"/>
      <c r="S11" s="158"/>
      <c r="T11" s="145"/>
      <c r="U11" s="157"/>
      <c r="V11" s="267"/>
      <c r="W11" s="158"/>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row>
    <row r="12" spans="1:62" s="19" customFormat="1" ht="19.149999999999999" customHeight="1">
      <c r="A12" s="96"/>
      <c r="B12" s="157"/>
      <c r="C12" s="464"/>
      <c r="D12" s="692"/>
      <c r="E12" s="693"/>
      <c r="F12" s="693"/>
      <c r="G12" s="693"/>
      <c r="H12" s="693"/>
      <c r="I12" s="694"/>
      <c r="J12" s="152"/>
      <c r="K12" s="316" t="s">
        <v>181</v>
      </c>
      <c r="L12" s="522" t="str">
        <f>IF(V12=1, "Please proceed to Step 2.", "Auditors will be required to verify that the minimum requirements, as indicated in the RSB Principle 12 and respective criteria and indicators, are met.")</f>
        <v>Please proceed to Step 2.</v>
      </c>
      <c r="M12" s="523"/>
      <c r="N12" s="523"/>
      <c r="O12" s="523"/>
      <c r="P12" s="523"/>
      <c r="Q12" s="523"/>
      <c r="R12" s="524"/>
      <c r="S12" s="158"/>
      <c r="T12" s="145"/>
      <c r="U12" s="159"/>
      <c r="V12" s="268">
        <v>1</v>
      </c>
      <c r="W12" s="263"/>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row>
    <row r="13" spans="1:62" s="19" customFormat="1" ht="19.149999999999999" customHeight="1">
      <c r="A13" s="96"/>
      <c r="B13" s="157"/>
      <c r="C13" s="465"/>
      <c r="D13" s="695"/>
      <c r="E13" s="696"/>
      <c r="F13" s="696"/>
      <c r="G13" s="696"/>
      <c r="H13" s="696"/>
      <c r="I13" s="697"/>
      <c r="J13" s="152"/>
      <c r="K13" s="316" t="s">
        <v>182</v>
      </c>
      <c r="L13" s="525"/>
      <c r="M13" s="526"/>
      <c r="N13" s="526"/>
      <c r="O13" s="526"/>
      <c r="P13" s="526"/>
      <c r="Q13" s="526"/>
      <c r="R13" s="527"/>
      <c r="S13" s="158"/>
      <c r="T13" s="145"/>
      <c r="U13" s="157"/>
      <c r="V13" s="267"/>
      <c r="W13" s="158"/>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row>
    <row r="14" spans="1:62">
      <c r="B14" s="125"/>
      <c r="C14" s="126"/>
      <c r="D14" s="746" t="s">
        <v>392</v>
      </c>
      <c r="E14" s="746"/>
      <c r="F14" s="746"/>
      <c r="G14" s="746"/>
      <c r="H14" s="126"/>
      <c r="I14" s="126"/>
      <c r="J14" s="126"/>
      <c r="K14" s="126"/>
      <c r="L14" s="126"/>
      <c r="M14" s="126"/>
      <c r="N14" s="126"/>
      <c r="O14" s="126"/>
      <c r="P14" s="126"/>
      <c r="Q14" s="126"/>
      <c r="R14" s="126"/>
      <c r="S14" s="123"/>
      <c r="U14" s="135"/>
      <c r="W14" s="123"/>
    </row>
    <row r="15" spans="1:62">
      <c r="B15" s="125"/>
      <c r="C15" s="126"/>
      <c r="D15" s="126"/>
      <c r="E15" s="126"/>
      <c r="F15" s="126"/>
      <c r="G15" s="126"/>
      <c r="H15" s="126"/>
      <c r="I15" s="126"/>
      <c r="J15" s="126"/>
      <c r="K15" s="126"/>
      <c r="L15" s="126"/>
      <c r="M15" s="126"/>
      <c r="N15" s="126"/>
      <c r="O15" s="126"/>
      <c r="P15" s="126"/>
      <c r="Q15" s="126"/>
      <c r="R15" s="126"/>
      <c r="S15" s="123"/>
      <c r="U15" s="135"/>
      <c r="W15" s="123"/>
    </row>
    <row r="16" spans="1:62" ht="24" customHeight="1">
      <c r="B16" s="113"/>
      <c r="C16" s="445" t="s">
        <v>188</v>
      </c>
      <c r="D16" s="445"/>
      <c r="E16" s="445"/>
      <c r="F16" s="445"/>
      <c r="G16" s="445"/>
      <c r="H16" s="445"/>
      <c r="I16" s="445"/>
      <c r="J16" s="445"/>
      <c r="K16" s="445"/>
      <c r="L16" s="445"/>
      <c r="M16" s="445"/>
      <c r="N16" s="445"/>
      <c r="O16" s="445"/>
      <c r="P16" s="445"/>
      <c r="Q16" s="445"/>
      <c r="R16" s="445"/>
      <c r="S16" s="114"/>
      <c r="U16" s="135"/>
      <c r="W16" s="123"/>
    </row>
    <row r="17" spans="1:55" ht="15">
      <c r="B17" s="128"/>
      <c r="C17" s="475" t="s">
        <v>303</v>
      </c>
      <c r="D17" s="475"/>
      <c r="E17" s="475"/>
      <c r="F17" s="475"/>
      <c r="G17" s="475"/>
      <c r="H17" s="475"/>
      <c r="I17" s="475"/>
      <c r="J17" s="475"/>
      <c r="K17" s="475"/>
      <c r="L17" s="475"/>
      <c r="M17" s="475"/>
      <c r="N17" s="475"/>
      <c r="O17" s="475"/>
      <c r="P17" s="475"/>
      <c r="Q17" s="475"/>
      <c r="R17" s="475"/>
      <c r="S17" s="124"/>
      <c r="U17" s="135"/>
      <c r="W17" s="123"/>
    </row>
    <row r="18" spans="1:55">
      <c r="B18" s="125"/>
      <c r="C18" s="126"/>
      <c r="D18" s="126"/>
      <c r="E18" s="126"/>
      <c r="F18" s="126"/>
      <c r="G18" s="126"/>
      <c r="H18" s="126"/>
      <c r="I18" s="126"/>
      <c r="J18" s="126"/>
      <c r="K18" s="126"/>
      <c r="L18" s="126"/>
      <c r="M18" s="126"/>
      <c r="N18" s="126"/>
      <c r="O18" s="126"/>
      <c r="P18" s="126"/>
      <c r="Q18" s="126"/>
      <c r="R18" s="126"/>
      <c r="S18" s="123"/>
      <c r="U18" s="135"/>
      <c r="W18" s="123"/>
    </row>
    <row r="19" spans="1:55" s="19" customFormat="1" ht="14.45" customHeight="1">
      <c r="A19" s="96"/>
      <c r="B19" s="157"/>
      <c r="C19" s="153" t="s">
        <v>162</v>
      </c>
      <c r="D19" s="439" t="s">
        <v>207</v>
      </c>
      <c r="E19" s="440"/>
      <c r="F19" s="440"/>
      <c r="G19" s="440"/>
      <c r="H19" s="440"/>
      <c r="I19" s="441"/>
      <c r="J19" s="483" t="s">
        <v>179</v>
      </c>
      <c r="K19" s="485"/>
      <c r="L19" s="503" t="s">
        <v>122</v>
      </c>
      <c r="M19" s="504"/>
      <c r="N19" s="504"/>
      <c r="O19" s="504"/>
      <c r="P19" s="504"/>
      <c r="Q19" s="504"/>
      <c r="R19" s="505"/>
      <c r="S19" s="158"/>
      <c r="T19" s="145"/>
      <c r="U19" s="157"/>
      <c r="V19" s="267"/>
      <c r="W19" s="158"/>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row>
    <row r="20" spans="1:55" s="19" customFormat="1" ht="15">
      <c r="A20" s="96"/>
      <c r="B20" s="157"/>
      <c r="C20" s="463" t="s">
        <v>77</v>
      </c>
      <c r="D20" s="509" t="s">
        <v>19</v>
      </c>
      <c r="E20" s="510"/>
      <c r="F20" s="510"/>
      <c r="G20" s="510"/>
      <c r="H20" s="510"/>
      <c r="I20" s="511"/>
      <c r="J20" s="501"/>
      <c r="K20" s="502"/>
      <c r="L20" s="506"/>
      <c r="M20" s="507"/>
      <c r="N20" s="507"/>
      <c r="O20" s="507"/>
      <c r="P20" s="507"/>
      <c r="Q20" s="507"/>
      <c r="R20" s="508"/>
      <c r="S20" s="158"/>
      <c r="T20" s="145"/>
      <c r="U20" s="157"/>
      <c r="V20" s="267"/>
      <c r="W20" s="158"/>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row>
    <row r="21" spans="1:55" s="19" customFormat="1" ht="19.149999999999999" customHeight="1">
      <c r="A21" s="96"/>
      <c r="B21" s="157"/>
      <c r="C21" s="464"/>
      <c r="D21" s="512"/>
      <c r="E21" s="513"/>
      <c r="F21" s="513"/>
      <c r="G21" s="513"/>
      <c r="H21" s="513"/>
      <c r="I21" s="514"/>
      <c r="J21" s="152"/>
      <c r="K21" s="316" t="s">
        <v>181</v>
      </c>
      <c r="L21" s="522" t="str">
        <f>IF(V21=1, "Please proceed to Step 3.", "Auditors will be required to verify that the minimum requirements, as indicated in the RSB Principle 12 and respective criteria and indicators, are met.")</f>
        <v>Please proceed to Step 3.</v>
      </c>
      <c r="M21" s="523"/>
      <c r="N21" s="523"/>
      <c r="O21" s="523"/>
      <c r="P21" s="523"/>
      <c r="Q21" s="523"/>
      <c r="R21" s="524"/>
      <c r="S21" s="158"/>
      <c r="T21" s="145"/>
      <c r="U21" s="159"/>
      <c r="V21" s="268">
        <v>1</v>
      </c>
      <c r="W21" s="263"/>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row>
    <row r="22" spans="1:55" s="19" customFormat="1" ht="19.149999999999999" customHeight="1">
      <c r="A22" s="96"/>
      <c r="B22" s="157"/>
      <c r="C22" s="465"/>
      <c r="D22" s="515"/>
      <c r="E22" s="516"/>
      <c r="F22" s="516"/>
      <c r="G22" s="516"/>
      <c r="H22" s="516"/>
      <c r="I22" s="517"/>
      <c r="J22" s="152"/>
      <c r="K22" s="316" t="s">
        <v>182</v>
      </c>
      <c r="L22" s="525"/>
      <c r="M22" s="526"/>
      <c r="N22" s="526"/>
      <c r="O22" s="526"/>
      <c r="P22" s="526"/>
      <c r="Q22" s="526"/>
      <c r="R22" s="527"/>
      <c r="S22" s="158"/>
      <c r="T22" s="145"/>
      <c r="U22" s="157"/>
      <c r="V22" s="267"/>
      <c r="W22" s="158"/>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row>
    <row r="23" spans="1:55">
      <c r="B23" s="125"/>
      <c r="C23" s="126"/>
      <c r="D23" s="126"/>
      <c r="E23" s="126"/>
      <c r="F23" s="126"/>
      <c r="G23" s="126"/>
      <c r="H23" s="126"/>
      <c r="I23" s="126"/>
      <c r="J23" s="126"/>
      <c r="K23" s="126"/>
      <c r="L23" s="126"/>
      <c r="M23" s="126"/>
      <c r="N23" s="126"/>
      <c r="O23" s="126"/>
      <c r="P23" s="126"/>
      <c r="Q23" s="126"/>
      <c r="R23" s="126"/>
      <c r="S23" s="123"/>
      <c r="U23" s="135"/>
      <c r="W23" s="123"/>
    </row>
    <row r="24" spans="1:55">
      <c r="B24" s="125"/>
      <c r="C24" s="126"/>
      <c r="D24" s="126"/>
      <c r="E24" s="126"/>
      <c r="F24" s="126"/>
      <c r="G24" s="126"/>
      <c r="H24" s="126"/>
      <c r="I24" s="126"/>
      <c r="J24" s="126"/>
      <c r="K24" s="126"/>
      <c r="L24" s="126"/>
      <c r="M24" s="126"/>
      <c r="N24" s="126"/>
      <c r="O24" s="126"/>
      <c r="P24" s="126"/>
      <c r="Q24" s="126"/>
      <c r="R24" s="126"/>
      <c r="S24" s="123"/>
      <c r="U24" s="135"/>
      <c r="W24" s="123"/>
    </row>
    <row r="25" spans="1:55" ht="23.45" customHeight="1">
      <c r="B25" s="113"/>
      <c r="C25" s="445" t="s">
        <v>267</v>
      </c>
      <c r="D25" s="445"/>
      <c r="E25" s="445"/>
      <c r="F25" s="445"/>
      <c r="G25" s="445"/>
      <c r="H25" s="445"/>
      <c r="I25" s="445"/>
      <c r="J25" s="445"/>
      <c r="K25" s="445"/>
      <c r="L25" s="445"/>
      <c r="M25" s="445"/>
      <c r="N25" s="445"/>
      <c r="O25" s="445"/>
      <c r="P25" s="445"/>
      <c r="Q25" s="445"/>
      <c r="R25" s="445"/>
      <c r="S25" s="114"/>
      <c r="U25" s="135"/>
      <c r="W25" s="123"/>
    </row>
    <row r="26" spans="1:55" ht="15">
      <c r="B26" s="128"/>
      <c r="C26" s="475" t="s">
        <v>322</v>
      </c>
      <c r="D26" s="475"/>
      <c r="E26" s="475"/>
      <c r="F26" s="475"/>
      <c r="G26" s="475"/>
      <c r="H26" s="475"/>
      <c r="I26" s="475"/>
      <c r="J26" s="475"/>
      <c r="K26" s="475"/>
      <c r="L26" s="475"/>
      <c r="M26" s="475"/>
      <c r="N26" s="475"/>
      <c r="O26" s="475"/>
      <c r="P26" s="475"/>
      <c r="Q26" s="475"/>
      <c r="R26" s="475"/>
      <c r="S26" s="124"/>
      <c r="U26" s="135"/>
      <c r="W26" s="123"/>
    </row>
    <row r="27" spans="1:55">
      <c r="B27" s="125"/>
      <c r="C27" s="126"/>
      <c r="D27" s="126"/>
      <c r="E27" s="126"/>
      <c r="F27" s="126"/>
      <c r="G27" s="126"/>
      <c r="H27" s="126"/>
      <c r="I27" s="126"/>
      <c r="J27" s="126"/>
      <c r="K27" s="126"/>
      <c r="L27" s="126"/>
      <c r="M27" s="126"/>
      <c r="N27" s="126"/>
      <c r="O27" s="126"/>
      <c r="P27" s="126"/>
      <c r="Q27" s="126"/>
      <c r="R27" s="126"/>
      <c r="S27" s="123"/>
      <c r="U27" s="135"/>
      <c r="W27" s="123"/>
    </row>
    <row r="28" spans="1:55" s="19" customFormat="1" ht="14.45" customHeight="1">
      <c r="A28" s="96"/>
      <c r="B28" s="157"/>
      <c r="C28" s="153" t="s">
        <v>162</v>
      </c>
      <c r="D28" s="439" t="s">
        <v>207</v>
      </c>
      <c r="E28" s="440"/>
      <c r="F28" s="440"/>
      <c r="G28" s="440"/>
      <c r="H28" s="440"/>
      <c r="I28" s="441"/>
      <c r="J28" s="483" t="s">
        <v>179</v>
      </c>
      <c r="K28" s="485"/>
      <c r="L28" s="503" t="s">
        <v>122</v>
      </c>
      <c r="M28" s="504"/>
      <c r="N28" s="504"/>
      <c r="O28" s="504"/>
      <c r="P28" s="504"/>
      <c r="Q28" s="504"/>
      <c r="R28" s="505"/>
      <c r="S28" s="158"/>
      <c r="T28" s="145"/>
      <c r="U28" s="157"/>
      <c r="V28" s="267"/>
      <c r="W28" s="158"/>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row>
    <row r="29" spans="1:55" s="19" customFormat="1" ht="14.45" customHeight="1">
      <c r="A29" s="96"/>
      <c r="B29" s="157"/>
      <c r="C29" s="463" t="s">
        <v>80</v>
      </c>
      <c r="D29" s="509" t="s">
        <v>268</v>
      </c>
      <c r="E29" s="510"/>
      <c r="F29" s="510"/>
      <c r="G29" s="510"/>
      <c r="H29" s="510"/>
      <c r="I29" s="511"/>
      <c r="J29" s="501"/>
      <c r="K29" s="502"/>
      <c r="L29" s="506"/>
      <c r="M29" s="507"/>
      <c r="N29" s="507"/>
      <c r="O29" s="507"/>
      <c r="P29" s="507"/>
      <c r="Q29" s="507"/>
      <c r="R29" s="508"/>
      <c r="S29" s="158"/>
      <c r="T29" s="145"/>
      <c r="U29" s="157"/>
      <c r="V29" s="267"/>
      <c r="W29" s="158"/>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row>
    <row r="30" spans="1:55" s="19" customFormat="1" ht="25.9" customHeight="1">
      <c r="A30" s="96"/>
      <c r="B30" s="157"/>
      <c r="C30" s="464"/>
      <c r="D30" s="512"/>
      <c r="E30" s="513"/>
      <c r="F30" s="513"/>
      <c r="G30" s="513"/>
      <c r="H30" s="513"/>
      <c r="I30" s="514"/>
      <c r="J30" s="152"/>
      <c r="K30" s="316" t="s">
        <v>181</v>
      </c>
      <c r="L30" s="522" t="str">
        <f>IF(V30=1, "Auditors will be required to verify that the minimum requirements, as indicated in the RSB Principle 12 and respective criteria and indicators, are met. Please proceed to Step 4.", "You are not required to prepare specific evidence of compliance with Principle 12. Auditors can assume that operators comply with the minimum requirements as stated in Principle 12. This is the end of the screening tool.")</f>
        <v>Auditors will be required to verify that the minimum requirements, as indicated in the RSB Principle 12 and respective criteria and indicators, are met. Please proceed to Step 4.</v>
      </c>
      <c r="M30" s="523"/>
      <c r="N30" s="523"/>
      <c r="O30" s="523"/>
      <c r="P30" s="523"/>
      <c r="Q30" s="523"/>
      <c r="R30" s="524"/>
      <c r="S30" s="158"/>
      <c r="T30" s="145"/>
      <c r="U30" s="159"/>
      <c r="V30" s="268">
        <v>1</v>
      </c>
      <c r="W30" s="263"/>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row>
    <row r="31" spans="1:55" s="19" customFormat="1" ht="27.6" customHeight="1">
      <c r="A31" s="96"/>
      <c r="B31" s="157"/>
      <c r="C31" s="465"/>
      <c r="D31" s="515"/>
      <c r="E31" s="516"/>
      <c r="F31" s="516"/>
      <c r="G31" s="516"/>
      <c r="H31" s="516"/>
      <c r="I31" s="517"/>
      <c r="J31" s="152"/>
      <c r="K31" s="316" t="s">
        <v>182</v>
      </c>
      <c r="L31" s="525"/>
      <c r="M31" s="526"/>
      <c r="N31" s="526"/>
      <c r="O31" s="526"/>
      <c r="P31" s="526"/>
      <c r="Q31" s="526"/>
      <c r="R31" s="527"/>
      <c r="S31" s="158"/>
      <c r="T31" s="145"/>
      <c r="U31" s="157"/>
      <c r="V31" s="267"/>
      <c r="W31" s="158"/>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row>
    <row r="32" spans="1:55">
      <c r="B32" s="125"/>
      <c r="C32" s="126"/>
      <c r="D32" s="126"/>
      <c r="E32" s="126"/>
      <c r="F32" s="126"/>
      <c r="G32" s="126"/>
      <c r="H32" s="126"/>
      <c r="I32" s="126"/>
      <c r="J32" s="126"/>
      <c r="K32" s="126"/>
      <c r="L32" s="126"/>
      <c r="M32" s="126"/>
      <c r="N32" s="126"/>
      <c r="O32" s="126"/>
      <c r="P32" s="126"/>
      <c r="Q32" s="126"/>
      <c r="R32" s="126"/>
      <c r="S32" s="123"/>
      <c r="U32" s="135"/>
      <c r="W32" s="123"/>
    </row>
    <row r="33" spans="2:62">
      <c r="B33" s="125"/>
      <c r="C33" s="126"/>
      <c r="D33" s="126"/>
      <c r="E33" s="126"/>
      <c r="F33" s="126"/>
      <c r="G33" s="126"/>
      <c r="H33" s="126"/>
      <c r="I33" s="126"/>
      <c r="J33" s="126"/>
      <c r="K33" s="126"/>
      <c r="L33" s="126"/>
      <c r="M33" s="126"/>
      <c r="N33" s="126"/>
      <c r="O33" s="126"/>
      <c r="P33" s="126"/>
      <c r="Q33" s="126"/>
      <c r="R33" s="126"/>
      <c r="S33" s="123"/>
      <c r="U33" s="135"/>
      <c r="W33" s="123"/>
    </row>
    <row r="34" spans="2:62" ht="22.9" customHeight="1">
      <c r="B34" s="113"/>
      <c r="C34" s="445" t="s">
        <v>269</v>
      </c>
      <c r="D34" s="445"/>
      <c r="E34" s="445"/>
      <c r="F34" s="445"/>
      <c r="G34" s="445"/>
      <c r="H34" s="445"/>
      <c r="I34" s="445"/>
      <c r="J34" s="445"/>
      <c r="K34" s="445"/>
      <c r="L34" s="445"/>
      <c r="M34" s="445"/>
      <c r="N34" s="445"/>
      <c r="O34" s="445"/>
      <c r="P34" s="445"/>
      <c r="Q34" s="445"/>
      <c r="R34" s="445"/>
      <c r="S34" s="114"/>
      <c r="U34" s="135"/>
      <c r="W34" s="123"/>
    </row>
    <row r="35" spans="2:62" ht="15">
      <c r="B35" s="128"/>
      <c r="C35" s="475" t="s">
        <v>323</v>
      </c>
      <c r="D35" s="475"/>
      <c r="E35" s="475"/>
      <c r="F35" s="475"/>
      <c r="G35" s="475"/>
      <c r="H35" s="475"/>
      <c r="I35" s="475"/>
      <c r="J35" s="475"/>
      <c r="K35" s="475"/>
      <c r="L35" s="475"/>
      <c r="M35" s="475"/>
      <c r="N35" s="475"/>
      <c r="O35" s="475"/>
      <c r="P35" s="475"/>
      <c r="Q35" s="475"/>
      <c r="R35" s="475"/>
      <c r="S35" s="124"/>
      <c r="U35" s="135"/>
      <c r="W35" s="123"/>
    </row>
    <row r="36" spans="2:62" ht="15">
      <c r="B36" s="167"/>
      <c r="C36" s="543" t="s">
        <v>324</v>
      </c>
      <c r="D36" s="543"/>
      <c r="E36" s="543"/>
      <c r="F36" s="543"/>
      <c r="G36" s="543"/>
      <c r="H36" s="543"/>
      <c r="I36" s="543"/>
      <c r="J36" s="543"/>
      <c r="K36" s="543"/>
      <c r="L36" s="543"/>
      <c r="M36" s="543"/>
      <c r="N36" s="543"/>
      <c r="O36" s="543"/>
      <c r="P36" s="543"/>
      <c r="Q36" s="543"/>
      <c r="R36" s="543"/>
      <c r="S36" s="161"/>
      <c r="T36" s="145"/>
      <c r="U36" s="157"/>
      <c r="V36" s="267"/>
      <c r="W36" s="158"/>
      <c r="BF36" s="15"/>
      <c r="BG36" s="15"/>
      <c r="BH36" s="15"/>
      <c r="BI36" s="15"/>
      <c r="BJ36" s="15"/>
    </row>
    <row r="37" spans="2:62">
      <c r="B37" s="127"/>
      <c r="C37" s="543"/>
      <c r="D37" s="543"/>
      <c r="E37" s="543"/>
      <c r="F37" s="543"/>
      <c r="G37" s="543"/>
      <c r="H37" s="543"/>
      <c r="I37" s="543"/>
      <c r="J37" s="543"/>
      <c r="K37" s="543"/>
      <c r="L37" s="543"/>
      <c r="M37" s="543"/>
      <c r="N37" s="543"/>
      <c r="O37" s="543"/>
      <c r="P37" s="543"/>
      <c r="Q37" s="543"/>
      <c r="R37" s="543"/>
      <c r="S37" s="123"/>
      <c r="U37" s="135"/>
      <c r="W37" s="123"/>
      <c r="BF37" s="15"/>
      <c r="BG37" s="15"/>
      <c r="BH37" s="15"/>
      <c r="BI37" s="15"/>
      <c r="BJ37" s="15"/>
    </row>
    <row r="38" spans="2:62">
      <c r="B38" s="125"/>
      <c r="C38" s="126"/>
      <c r="D38" s="126"/>
      <c r="E38" s="126"/>
      <c r="F38" s="126"/>
      <c r="G38" s="126"/>
      <c r="H38" s="126"/>
      <c r="I38" s="126"/>
      <c r="J38" s="126"/>
      <c r="K38" s="126"/>
      <c r="L38" s="126"/>
      <c r="M38" s="126"/>
      <c r="N38" s="126"/>
      <c r="O38" s="126"/>
      <c r="P38" s="126"/>
      <c r="Q38" s="126"/>
      <c r="R38" s="126"/>
      <c r="S38" s="123"/>
      <c r="U38" s="135"/>
      <c r="W38" s="123"/>
    </row>
    <row r="39" spans="2:62" ht="15">
      <c r="B39" s="157"/>
      <c r="C39" s="153" t="s">
        <v>162</v>
      </c>
      <c r="D39" s="439" t="s">
        <v>207</v>
      </c>
      <c r="E39" s="440"/>
      <c r="F39" s="440"/>
      <c r="G39" s="440"/>
      <c r="H39" s="440"/>
      <c r="I39" s="441"/>
      <c r="J39" s="483" t="s">
        <v>179</v>
      </c>
      <c r="K39" s="485"/>
      <c r="L39" s="613" t="s">
        <v>122</v>
      </c>
      <c r="M39" s="614"/>
      <c r="N39" s="614"/>
      <c r="O39" s="614"/>
      <c r="P39" s="614"/>
      <c r="Q39" s="614"/>
      <c r="R39" s="615"/>
      <c r="S39" s="158"/>
      <c r="T39" s="145"/>
      <c r="U39" s="157"/>
      <c r="V39" s="267"/>
      <c r="W39" s="158"/>
      <c r="X39" s="174"/>
      <c r="BI39" s="15"/>
      <c r="BJ39" s="15"/>
    </row>
    <row r="40" spans="2:62" ht="14.45" customHeight="1">
      <c r="B40" s="157"/>
      <c r="C40" s="463" t="s">
        <v>86</v>
      </c>
      <c r="D40" s="509" t="s">
        <v>270</v>
      </c>
      <c r="E40" s="510"/>
      <c r="F40" s="510"/>
      <c r="G40" s="510"/>
      <c r="H40" s="510"/>
      <c r="I40" s="511"/>
      <c r="J40" s="501"/>
      <c r="K40" s="502"/>
      <c r="L40" s="750"/>
      <c r="M40" s="751"/>
      <c r="N40" s="751"/>
      <c r="O40" s="751"/>
      <c r="P40" s="751"/>
      <c r="Q40" s="751"/>
      <c r="R40" s="752"/>
      <c r="S40" s="158"/>
      <c r="T40" s="145"/>
      <c r="U40" s="157"/>
      <c r="V40" s="267"/>
      <c r="W40" s="158"/>
      <c r="X40" s="174"/>
      <c r="BI40" s="15"/>
      <c r="BJ40" s="15"/>
    </row>
    <row r="41" spans="2:62" ht="19.149999999999999" customHeight="1">
      <c r="B41" s="157"/>
      <c r="C41" s="464"/>
      <c r="D41" s="512"/>
      <c r="E41" s="513"/>
      <c r="F41" s="513"/>
      <c r="G41" s="513"/>
      <c r="H41" s="513"/>
      <c r="I41" s="514"/>
      <c r="J41" s="152"/>
      <c r="K41" s="316" t="s">
        <v>181</v>
      </c>
      <c r="L41" s="742" t="str">
        <f>IF(V41=1, "The operator cannot be certified", "Please answer the following question.")</f>
        <v>The operator cannot be certified</v>
      </c>
      <c r="M41" s="743"/>
      <c r="N41" s="743"/>
      <c r="O41" s="743"/>
      <c r="P41" s="743"/>
      <c r="Q41" s="743"/>
      <c r="R41" s="744"/>
      <c r="S41" s="158"/>
      <c r="T41" s="145"/>
      <c r="U41" s="159"/>
      <c r="V41" s="268">
        <v>1</v>
      </c>
      <c r="W41" s="263"/>
      <c r="X41" s="174"/>
      <c r="BI41" s="15"/>
      <c r="BJ41" s="15"/>
    </row>
    <row r="42" spans="2:62" ht="19.149999999999999" customHeight="1">
      <c r="B42" s="157"/>
      <c r="C42" s="465"/>
      <c r="D42" s="515"/>
      <c r="E42" s="516"/>
      <c r="F42" s="516"/>
      <c r="G42" s="516"/>
      <c r="H42" s="516"/>
      <c r="I42" s="517"/>
      <c r="J42" s="152"/>
      <c r="K42" s="316" t="s">
        <v>182</v>
      </c>
      <c r="L42" s="742"/>
      <c r="M42" s="743"/>
      <c r="N42" s="743"/>
      <c r="O42" s="743"/>
      <c r="P42" s="743"/>
      <c r="Q42" s="743"/>
      <c r="R42" s="744"/>
      <c r="S42" s="158"/>
      <c r="T42" s="145"/>
      <c r="U42" s="157"/>
      <c r="V42" s="267"/>
      <c r="W42" s="158"/>
      <c r="X42" s="174"/>
      <c r="BI42" s="15"/>
      <c r="BJ42" s="15"/>
    </row>
    <row r="43" spans="2:62" ht="15">
      <c r="B43" s="157"/>
      <c r="C43" s="463" t="s">
        <v>126</v>
      </c>
      <c r="D43" s="509" t="s">
        <v>272</v>
      </c>
      <c r="E43" s="510"/>
      <c r="F43" s="510"/>
      <c r="G43" s="510"/>
      <c r="H43" s="510"/>
      <c r="I43" s="511"/>
      <c r="J43" s="544"/>
      <c r="K43" s="545"/>
      <c r="L43" s="545"/>
      <c r="M43" s="545"/>
      <c r="N43" s="545"/>
      <c r="O43" s="545"/>
      <c r="P43" s="545"/>
      <c r="Q43" s="545"/>
      <c r="R43" s="546"/>
      <c r="S43" s="158"/>
      <c r="T43" s="145"/>
      <c r="U43" s="157"/>
      <c r="V43" s="267"/>
      <c r="W43" s="158"/>
      <c r="X43" s="174"/>
      <c r="BI43" s="15"/>
      <c r="BJ43" s="15"/>
    </row>
    <row r="44" spans="2:62" ht="19.149999999999999" customHeight="1">
      <c r="B44" s="157"/>
      <c r="C44" s="464"/>
      <c r="D44" s="512"/>
      <c r="E44" s="513"/>
      <c r="F44" s="513"/>
      <c r="G44" s="513"/>
      <c r="H44" s="513"/>
      <c r="I44" s="514"/>
      <c r="J44" s="152"/>
      <c r="K44" s="316" t="s">
        <v>181</v>
      </c>
      <c r="L44" s="742" t="str">
        <f>IF(V44=1, _xlfn._LONGTEXT("You need to show that disputes are being resolved according to the FPIC methodology (see RSB-GUI-01-012-01 Section 4). The land under dispute has to be excluded from the scope of certification until all disputes have been settled. Please also answer the f","ollowing question."), "Please answer the following question.")</f>
        <v>You need to show that disputes are being resolved according to the FPIC methodology (see RSB-GUI-01-012-01 Section 4). The land under dispute has to be excluded from the scope of certification until all disputes have been settled. Please also answer the following question.</v>
      </c>
      <c r="M44" s="743"/>
      <c r="N44" s="743"/>
      <c r="O44" s="743"/>
      <c r="P44" s="743"/>
      <c r="Q44" s="743"/>
      <c r="R44" s="744"/>
      <c r="S44" s="158"/>
      <c r="T44" s="145"/>
      <c r="U44" s="159"/>
      <c r="V44" s="268">
        <v>1</v>
      </c>
      <c r="W44" s="263"/>
      <c r="X44" s="174"/>
      <c r="BI44" s="15"/>
      <c r="BJ44" s="15"/>
    </row>
    <row r="45" spans="2:62" ht="20.45" customHeight="1">
      <c r="B45" s="157"/>
      <c r="C45" s="465"/>
      <c r="D45" s="515"/>
      <c r="E45" s="516"/>
      <c r="F45" s="516"/>
      <c r="G45" s="516"/>
      <c r="H45" s="516"/>
      <c r="I45" s="517"/>
      <c r="J45" s="152"/>
      <c r="K45" s="316" t="s">
        <v>182</v>
      </c>
      <c r="L45" s="742"/>
      <c r="M45" s="743"/>
      <c r="N45" s="743"/>
      <c r="O45" s="743"/>
      <c r="P45" s="743"/>
      <c r="Q45" s="743"/>
      <c r="R45" s="744"/>
      <c r="S45" s="158"/>
      <c r="T45" s="145"/>
      <c r="U45" s="157"/>
      <c r="V45" s="267"/>
      <c r="W45" s="158"/>
      <c r="X45" s="174"/>
      <c r="BI45" s="15"/>
      <c r="BJ45" s="15"/>
    </row>
    <row r="46" spans="2:62" ht="15">
      <c r="B46" s="157"/>
      <c r="C46" s="463" t="s">
        <v>209</v>
      </c>
      <c r="D46" s="509" t="s">
        <v>273</v>
      </c>
      <c r="E46" s="510"/>
      <c r="F46" s="510"/>
      <c r="G46" s="510"/>
      <c r="H46" s="510"/>
      <c r="I46" s="511"/>
      <c r="J46" s="544"/>
      <c r="K46" s="545"/>
      <c r="L46" s="545"/>
      <c r="M46" s="545"/>
      <c r="N46" s="545"/>
      <c r="O46" s="545"/>
      <c r="P46" s="545"/>
      <c r="Q46" s="545"/>
      <c r="R46" s="546"/>
      <c r="S46" s="158"/>
      <c r="T46" s="145"/>
      <c r="U46" s="157"/>
      <c r="V46" s="267"/>
      <c r="W46" s="158"/>
      <c r="X46" s="174"/>
      <c r="BI46" s="15"/>
      <c r="BJ46" s="15"/>
    </row>
    <row r="47" spans="2:62" ht="19.149999999999999" customHeight="1">
      <c r="B47" s="157"/>
      <c r="C47" s="464"/>
      <c r="D47" s="512"/>
      <c r="E47" s="513"/>
      <c r="F47" s="513"/>
      <c r="G47" s="513"/>
      <c r="H47" s="513"/>
      <c r="I47" s="514"/>
      <c r="J47" s="152"/>
      <c r="K47" s="316" t="s">
        <v>181</v>
      </c>
      <c r="L47" s="742" t="str">
        <f>IF(V47=1, _xlfn._LONGTEXT("You must conduct a Baseline Land Rights Assessment (see RSB-GUI-01-012-01, Section 1) to provide evidence that land &amp; land-use rights, both formal and informal, have been assessed, documented and established and any negative impacts mitigated according to"," Principle 12a. Do NOT continue with Step 5. This is the end of the screening tool."), "Please proceed to Step 5.")</f>
        <v>Please proceed to Step 5.</v>
      </c>
      <c r="M47" s="743"/>
      <c r="N47" s="743"/>
      <c r="O47" s="743"/>
      <c r="P47" s="743"/>
      <c r="Q47" s="743"/>
      <c r="R47" s="744"/>
      <c r="S47" s="158"/>
      <c r="T47" s="145"/>
      <c r="U47" s="159"/>
      <c r="V47" s="268">
        <v>2</v>
      </c>
      <c r="W47" s="263"/>
      <c r="X47" s="174"/>
      <c r="BI47" s="15"/>
      <c r="BJ47" s="15"/>
    </row>
    <row r="48" spans="2:62" ht="20.45" customHeight="1">
      <c r="B48" s="157"/>
      <c r="C48" s="465"/>
      <c r="D48" s="515"/>
      <c r="E48" s="516"/>
      <c r="F48" s="516"/>
      <c r="G48" s="516"/>
      <c r="H48" s="516"/>
      <c r="I48" s="517"/>
      <c r="J48" s="152"/>
      <c r="K48" s="316" t="s">
        <v>182</v>
      </c>
      <c r="L48" s="742"/>
      <c r="M48" s="743"/>
      <c r="N48" s="743"/>
      <c r="O48" s="743"/>
      <c r="P48" s="743"/>
      <c r="Q48" s="743"/>
      <c r="R48" s="744"/>
      <c r="S48" s="158"/>
      <c r="T48" s="145"/>
      <c r="U48" s="157"/>
      <c r="V48" s="267"/>
      <c r="W48" s="158"/>
      <c r="X48" s="174"/>
      <c r="BI48" s="15"/>
      <c r="BJ48" s="15"/>
    </row>
    <row r="49" spans="2:62" ht="15">
      <c r="B49" s="737"/>
      <c r="C49" s="738"/>
      <c r="S49" s="123"/>
      <c r="U49" s="135"/>
      <c r="W49" s="123"/>
    </row>
    <row r="50" spans="2:62" ht="13.9" customHeight="1">
      <c r="B50" s="135"/>
      <c r="C50" s="26"/>
      <c r="S50" s="123"/>
      <c r="U50" s="135"/>
      <c r="W50" s="123"/>
    </row>
    <row r="51" spans="2:62" ht="25.15" customHeight="1">
      <c r="B51" s="113"/>
      <c r="C51" s="445" t="s">
        <v>274</v>
      </c>
      <c r="D51" s="445"/>
      <c r="E51" s="445"/>
      <c r="F51" s="445"/>
      <c r="G51" s="445"/>
      <c r="H51" s="445"/>
      <c r="I51" s="445"/>
      <c r="J51" s="445"/>
      <c r="K51" s="445"/>
      <c r="L51" s="445"/>
      <c r="M51" s="445"/>
      <c r="N51" s="445"/>
      <c r="O51" s="445"/>
      <c r="P51" s="445"/>
      <c r="Q51" s="445"/>
      <c r="R51" s="445"/>
      <c r="S51" s="114"/>
      <c r="U51" s="135"/>
      <c r="W51" s="123"/>
    </row>
    <row r="52" spans="2:62" ht="15">
      <c r="B52" s="128"/>
      <c r="C52" s="475" t="s">
        <v>312</v>
      </c>
      <c r="D52" s="475"/>
      <c r="E52" s="475"/>
      <c r="F52" s="475"/>
      <c r="G52" s="475"/>
      <c r="H52" s="475"/>
      <c r="I52" s="475"/>
      <c r="J52" s="475"/>
      <c r="K52" s="475"/>
      <c r="L52" s="475"/>
      <c r="M52" s="475"/>
      <c r="N52" s="475"/>
      <c r="O52" s="475"/>
      <c r="P52" s="475"/>
      <c r="Q52" s="475"/>
      <c r="R52" s="475"/>
      <c r="S52" s="124"/>
      <c r="U52" s="135"/>
      <c r="W52" s="123"/>
    </row>
    <row r="53" spans="2:62" ht="15">
      <c r="B53" s="167"/>
      <c r="C53" s="543" t="s">
        <v>325</v>
      </c>
      <c r="D53" s="543"/>
      <c r="E53" s="543"/>
      <c r="F53" s="543"/>
      <c r="G53" s="543"/>
      <c r="H53" s="543"/>
      <c r="I53" s="543"/>
      <c r="J53" s="543"/>
      <c r="K53" s="543"/>
      <c r="L53" s="543"/>
      <c r="M53" s="543"/>
      <c r="N53" s="543"/>
      <c r="O53" s="543"/>
      <c r="P53" s="543"/>
      <c r="Q53" s="543"/>
      <c r="R53" s="543"/>
      <c r="S53" s="161"/>
      <c r="T53" s="145"/>
      <c r="U53" s="157"/>
      <c r="V53" s="267"/>
      <c r="W53" s="158"/>
      <c r="BF53" s="15"/>
      <c r="BG53" s="15"/>
      <c r="BH53" s="15"/>
      <c r="BI53" s="15"/>
      <c r="BJ53" s="15"/>
    </row>
    <row r="54" spans="2:62">
      <c r="B54" s="127"/>
      <c r="C54" s="543"/>
      <c r="D54" s="543"/>
      <c r="E54" s="543"/>
      <c r="F54" s="543"/>
      <c r="G54" s="543"/>
      <c r="H54" s="543"/>
      <c r="I54" s="543"/>
      <c r="J54" s="543"/>
      <c r="K54" s="543"/>
      <c r="L54" s="543"/>
      <c r="M54" s="543"/>
      <c r="N54" s="543"/>
      <c r="O54" s="543"/>
      <c r="P54" s="543"/>
      <c r="Q54" s="543"/>
      <c r="R54" s="543"/>
      <c r="S54" s="123"/>
      <c r="U54" s="135"/>
      <c r="W54" s="123"/>
      <c r="BF54" s="15"/>
      <c r="BG54" s="15"/>
      <c r="BH54" s="15"/>
      <c r="BI54" s="15"/>
      <c r="BJ54" s="15"/>
    </row>
    <row r="55" spans="2:62" ht="15">
      <c r="B55" s="167"/>
      <c r="C55" s="543" t="s">
        <v>326</v>
      </c>
      <c r="D55" s="543"/>
      <c r="E55" s="543"/>
      <c r="F55" s="543"/>
      <c r="G55" s="543"/>
      <c r="H55" s="543"/>
      <c r="I55" s="543"/>
      <c r="J55" s="543"/>
      <c r="K55" s="543"/>
      <c r="L55" s="543"/>
      <c r="M55" s="543"/>
      <c r="N55" s="543"/>
      <c r="O55" s="543"/>
      <c r="P55" s="543"/>
      <c r="Q55" s="543"/>
      <c r="R55" s="543"/>
      <c r="S55" s="161"/>
      <c r="T55" s="145"/>
      <c r="U55" s="157"/>
      <c r="V55" s="267"/>
      <c r="W55" s="158"/>
      <c r="BF55" s="15"/>
      <c r="BG55" s="15"/>
      <c r="BH55" s="15"/>
      <c r="BI55" s="15"/>
      <c r="BJ55" s="15"/>
    </row>
    <row r="56" spans="2:62">
      <c r="B56" s="127"/>
      <c r="C56" s="543"/>
      <c r="D56" s="543"/>
      <c r="E56" s="543"/>
      <c r="F56" s="543"/>
      <c r="G56" s="543"/>
      <c r="H56" s="543"/>
      <c r="I56" s="543"/>
      <c r="J56" s="543"/>
      <c r="K56" s="543"/>
      <c r="L56" s="543"/>
      <c r="M56" s="543"/>
      <c r="N56" s="543"/>
      <c r="O56" s="543"/>
      <c r="P56" s="543"/>
      <c r="Q56" s="543"/>
      <c r="R56" s="543"/>
      <c r="S56" s="123"/>
      <c r="U56" s="135"/>
      <c r="W56" s="123"/>
      <c r="BF56" s="15"/>
      <c r="BG56" s="15"/>
      <c r="BH56" s="15"/>
      <c r="BI56" s="15"/>
      <c r="BJ56" s="15"/>
    </row>
    <row r="57" spans="2:62">
      <c r="B57" s="135"/>
      <c r="S57" s="123"/>
      <c r="U57" s="135"/>
      <c r="W57" s="123"/>
    </row>
    <row r="58" spans="2:62" ht="15">
      <c r="B58" s="157"/>
      <c r="C58" s="153" t="s">
        <v>162</v>
      </c>
      <c r="D58" s="439" t="s">
        <v>207</v>
      </c>
      <c r="E58" s="440"/>
      <c r="F58" s="440"/>
      <c r="G58" s="440"/>
      <c r="H58" s="440"/>
      <c r="I58" s="441"/>
      <c r="J58" s="483" t="s">
        <v>179</v>
      </c>
      <c r="K58" s="485"/>
      <c r="L58" s="503" t="s">
        <v>122</v>
      </c>
      <c r="M58" s="504"/>
      <c r="N58" s="504"/>
      <c r="O58" s="504"/>
      <c r="P58" s="504"/>
      <c r="Q58" s="504"/>
      <c r="R58" s="505"/>
      <c r="S58" s="158"/>
      <c r="T58" s="145"/>
      <c r="U58" s="157"/>
      <c r="V58" s="267"/>
      <c r="W58" s="158"/>
      <c r="X58" s="174"/>
      <c r="BI58" s="15"/>
      <c r="BJ58" s="15"/>
    </row>
    <row r="59" spans="2:62" ht="14.45" customHeight="1">
      <c r="B59" s="157"/>
      <c r="C59" s="463" t="s">
        <v>127</v>
      </c>
      <c r="D59" s="509" t="s">
        <v>14</v>
      </c>
      <c r="E59" s="510"/>
      <c r="F59" s="510"/>
      <c r="G59" s="510"/>
      <c r="H59" s="510"/>
      <c r="I59" s="511"/>
      <c r="J59" s="501"/>
      <c r="K59" s="502"/>
      <c r="L59" s="506"/>
      <c r="M59" s="507"/>
      <c r="N59" s="507"/>
      <c r="O59" s="507"/>
      <c r="P59" s="507"/>
      <c r="Q59" s="507"/>
      <c r="R59" s="508"/>
      <c r="S59" s="158"/>
      <c r="T59" s="145"/>
      <c r="U59" s="157"/>
      <c r="V59" s="267"/>
      <c r="W59" s="158"/>
      <c r="X59" s="174"/>
      <c r="BI59" s="15"/>
      <c r="BJ59" s="15"/>
    </row>
    <row r="60" spans="2:62" ht="19.149999999999999" customHeight="1">
      <c r="B60" s="157"/>
      <c r="C60" s="464"/>
      <c r="D60" s="512"/>
      <c r="E60" s="513"/>
      <c r="F60" s="513"/>
      <c r="G60" s="513"/>
      <c r="H60" s="513"/>
      <c r="I60" s="514"/>
      <c r="J60" s="152"/>
      <c r="K60" s="316" t="s">
        <v>181</v>
      </c>
      <c r="L60" s="742" t="str">
        <f>IF(V60=1, "Please proceed to the following question.", "This is the end of the screening tool.")</f>
        <v>Please proceed to the following question.</v>
      </c>
      <c r="M60" s="743"/>
      <c r="N60" s="743"/>
      <c r="O60" s="743"/>
      <c r="P60" s="743"/>
      <c r="Q60" s="743"/>
      <c r="R60" s="744"/>
      <c r="S60" s="158"/>
      <c r="T60" s="145"/>
      <c r="U60" s="159"/>
      <c r="V60" s="268">
        <v>1</v>
      </c>
      <c r="W60" s="263"/>
      <c r="X60" s="174"/>
      <c r="BI60" s="15"/>
      <c r="BJ60" s="15"/>
    </row>
    <row r="61" spans="2:62" ht="19.149999999999999" customHeight="1">
      <c r="B61" s="157"/>
      <c r="C61" s="465"/>
      <c r="D61" s="515"/>
      <c r="E61" s="516"/>
      <c r="F61" s="516"/>
      <c r="G61" s="516"/>
      <c r="H61" s="516"/>
      <c r="I61" s="517"/>
      <c r="J61" s="152"/>
      <c r="K61" s="316" t="s">
        <v>182</v>
      </c>
      <c r="L61" s="742"/>
      <c r="M61" s="743"/>
      <c r="N61" s="743"/>
      <c r="O61" s="743"/>
      <c r="P61" s="743"/>
      <c r="Q61" s="743"/>
      <c r="R61" s="744"/>
      <c r="S61" s="158"/>
      <c r="T61" s="145"/>
      <c r="U61" s="157"/>
      <c r="V61" s="267"/>
      <c r="W61" s="158"/>
      <c r="X61" s="174"/>
      <c r="BI61" s="15"/>
      <c r="BJ61" s="15"/>
    </row>
    <row r="62" spans="2:62" ht="15">
      <c r="B62" s="157"/>
      <c r="C62" s="463" t="s">
        <v>275</v>
      </c>
      <c r="D62" s="509" t="s">
        <v>277</v>
      </c>
      <c r="E62" s="510"/>
      <c r="F62" s="510"/>
      <c r="G62" s="510"/>
      <c r="H62" s="510"/>
      <c r="I62" s="511"/>
      <c r="J62" s="544"/>
      <c r="K62" s="545"/>
      <c r="L62" s="545"/>
      <c r="M62" s="545"/>
      <c r="N62" s="545"/>
      <c r="O62" s="545"/>
      <c r="P62" s="545"/>
      <c r="Q62" s="545"/>
      <c r="R62" s="546"/>
      <c r="S62" s="158"/>
      <c r="T62" s="145"/>
      <c r="U62" s="157"/>
      <c r="V62" s="267"/>
      <c r="W62" s="158"/>
      <c r="X62" s="174"/>
      <c r="BI62" s="15"/>
      <c r="BJ62" s="15"/>
    </row>
    <row r="63" spans="2:62" ht="19.149999999999999" customHeight="1">
      <c r="B63" s="157"/>
      <c r="C63" s="464"/>
      <c r="D63" s="512"/>
      <c r="E63" s="513"/>
      <c r="F63" s="513"/>
      <c r="G63" s="513"/>
      <c r="H63" s="513"/>
      <c r="I63" s="514"/>
      <c r="J63" s="152"/>
      <c r="K63" s="316" t="s">
        <v>181</v>
      </c>
      <c r="L63" s="742" t="str">
        <f>IF(V63=1, "Please proceed to the following question.", "This is the end of the screening tool.")</f>
        <v>Please proceed to the following question.</v>
      </c>
      <c r="M63" s="743"/>
      <c r="N63" s="743"/>
      <c r="O63" s="743"/>
      <c r="P63" s="743"/>
      <c r="Q63" s="743"/>
      <c r="R63" s="744"/>
      <c r="S63" s="158"/>
      <c r="T63" s="145"/>
      <c r="U63" s="159"/>
      <c r="V63" s="268">
        <v>1</v>
      </c>
      <c r="W63" s="263"/>
      <c r="X63" s="174"/>
      <c r="BI63" s="15"/>
      <c r="BJ63" s="15"/>
    </row>
    <row r="64" spans="2:62" ht="20.45" customHeight="1">
      <c r="B64" s="157"/>
      <c r="C64" s="465"/>
      <c r="D64" s="515"/>
      <c r="E64" s="516"/>
      <c r="F64" s="516"/>
      <c r="G64" s="516"/>
      <c r="H64" s="516"/>
      <c r="I64" s="517"/>
      <c r="J64" s="152"/>
      <c r="K64" s="316" t="s">
        <v>182</v>
      </c>
      <c r="L64" s="742"/>
      <c r="M64" s="743"/>
      <c r="N64" s="743"/>
      <c r="O64" s="743"/>
      <c r="P64" s="743"/>
      <c r="Q64" s="743"/>
      <c r="R64" s="744"/>
      <c r="S64" s="158"/>
      <c r="T64" s="145"/>
      <c r="U64" s="157"/>
      <c r="V64" s="267"/>
      <c r="W64" s="158"/>
      <c r="X64" s="174"/>
      <c r="BI64" s="15"/>
      <c r="BJ64" s="15"/>
    </row>
    <row r="65" spans="2:62" ht="15">
      <c r="B65" s="157"/>
      <c r="C65" s="463" t="s">
        <v>276</v>
      </c>
      <c r="D65" s="509" t="s">
        <v>278</v>
      </c>
      <c r="E65" s="510"/>
      <c r="F65" s="510"/>
      <c r="G65" s="510"/>
      <c r="H65" s="510"/>
      <c r="I65" s="511"/>
      <c r="J65" s="544"/>
      <c r="K65" s="545"/>
      <c r="L65" s="545"/>
      <c r="M65" s="545"/>
      <c r="N65" s="545"/>
      <c r="O65" s="545"/>
      <c r="P65" s="545"/>
      <c r="Q65" s="545"/>
      <c r="R65" s="546"/>
      <c r="S65" s="158"/>
      <c r="T65" s="145"/>
      <c r="U65" s="157"/>
      <c r="V65" s="267"/>
      <c r="W65" s="158"/>
      <c r="X65" s="174"/>
      <c r="BI65" s="15"/>
      <c r="BJ65" s="15"/>
    </row>
    <row r="66" spans="2:62" ht="19.149999999999999" customHeight="1">
      <c r="B66" s="157"/>
      <c r="C66" s="464"/>
      <c r="D66" s="512"/>
      <c r="E66" s="513"/>
      <c r="F66" s="513"/>
      <c r="G66" s="513"/>
      <c r="H66" s="513"/>
      <c r="I66" s="514"/>
      <c r="J66" s="152"/>
      <c r="K66" s="316" t="s">
        <v>181</v>
      </c>
      <c r="L66" s="747" t="str">
        <f>IF(V66=1, "This is the end of the screening tool.", _xlfn._LONGTEXT("You must conduct a Baseline Land Rights Assessment (see RSB-GUI-01-012-01, Section 1) in which you provide evidence that land rights and land-use rights, both formal and informal, have been assessed, documented and established and any negative impacts mit","igated according to Principle 12a. This is the end of the screening tool."))</f>
        <v>This is the end of the screening tool.</v>
      </c>
      <c r="M66" s="748"/>
      <c r="N66" s="748"/>
      <c r="O66" s="748"/>
      <c r="P66" s="748"/>
      <c r="Q66" s="748"/>
      <c r="R66" s="749"/>
      <c r="S66" s="158"/>
      <c r="T66" s="145"/>
      <c r="U66" s="159"/>
      <c r="V66" s="268">
        <v>1</v>
      </c>
      <c r="W66" s="263"/>
      <c r="X66" s="174"/>
      <c r="BI66" s="15"/>
      <c r="BJ66" s="15"/>
    </row>
    <row r="67" spans="2:62" ht="20.45" customHeight="1">
      <c r="B67" s="157"/>
      <c r="C67" s="465"/>
      <c r="D67" s="515"/>
      <c r="E67" s="516"/>
      <c r="F67" s="516"/>
      <c r="G67" s="516"/>
      <c r="H67" s="516"/>
      <c r="I67" s="517"/>
      <c r="J67" s="152"/>
      <c r="K67" s="316" t="s">
        <v>182</v>
      </c>
      <c r="L67" s="747"/>
      <c r="M67" s="748"/>
      <c r="N67" s="748"/>
      <c r="O67" s="748"/>
      <c r="P67" s="748"/>
      <c r="Q67" s="748"/>
      <c r="R67" s="749"/>
      <c r="S67" s="158"/>
      <c r="T67" s="145"/>
      <c r="U67" s="157"/>
      <c r="V67" s="267"/>
      <c r="W67" s="158"/>
      <c r="X67" s="174"/>
      <c r="BI67" s="15"/>
      <c r="BJ67" s="15"/>
    </row>
    <row r="68" spans="2:62">
      <c r="B68" s="135"/>
      <c r="S68" s="123"/>
      <c r="U68" s="135"/>
      <c r="W68" s="123"/>
    </row>
    <row r="69" spans="2:62">
      <c r="B69" s="135"/>
      <c r="S69" s="123"/>
      <c r="U69" s="135"/>
      <c r="W69" s="123"/>
    </row>
    <row r="70" spans="2:62">
      <c r="B70" s="135"/>
      <c r="Q70" s="745" t="s">
        <v>370</v>
      </c>
      <c r="R70" s="745"/>
      <c r="S70" s="123"/>
      <c r="U70" s="135"/>
      <c r="W70" s="123"/>
    </row>
    <row r="71" spans="2:62" ht="5.45" customHeight="1" thickBot="1">
      <c r="B71" s="739"/>
      <c r="C71" s="740"/>
      <c r="D71" s="740"/>
      <c r="E71" s="740"/>
      <c r="F71" s="740"/>
      <c r="G71" s="740"/>
      <c r="H71" s="740"/>
      <c r="I71" s="740"/>
      <c r="J71" s="740"/>
      <c r="K71" s="740"/>
      <c r="L71" s="740"/>
      <c r="M71" s="740"/>
      <c r="N71" s="740"/>
      <c r="O71" s="740"/>
      <c r="P71" s="740"/>
      <c r="Q71" s="740"/>
      <c r="R71" s="740"/>
      <c r="S71" s="741"/>
      <c r="U71" s="137"/>
      <c r="V71" s="282"/>
      <c r="W71" s="139"/>
    </row>
    <row r="72" spans="2:62" s="178" customFormat="1">
      <c r="G72" s="179"/>
      <c r="V72" s="273"/>
    </row>
    <row r="73" spans="2:62" s="178" customFormat="1">
      <c r="G73" s="179"/>
      <c r="V73" s="273"/>
    </row>
    <row r="74" spans="2:62" s="178" customFormat="1">
      <c r="G74" s="179"/>
      <c r="V74" s="273"/>
    </row>
    <row r="75" spans="2:62" s="178" customFormat="1">
      <c r="G75" s="179"/>
      <c r="V75" s="273"/>
    </row>
    <row r="76" spans="2:62" s="178" customFormat="1">
      <c r="G76" s="179"/>
      <c r="V76" s="273"/>
    </row>
    <row r="77" spans="2:62" s="178" customFormat="1">
      <c r="G77" s="179"/>
      <c r="V77" s="273"/>
    </row>
    <row r="78" spans="2:62" s="178" customFormat="1">
      <c r="G78" s="179"/>
      <c r="V78" s="273"/>
    </row>
    <row r="79" spans="2:62" s="178" customFormat="1">
      <c r="G79" s="179"/>
      <c r="V79" s="273"/>
    </row>
    <row r="80" spans="2:62" s="178" customFormat="1">
      <c r="G80" s="179"/>
      <c r="V80" s="273"/>
    </row>
    <row r="81" spans="7:22" s="178" customFormat="1">
      <c r="G81" s="179"/>
      <c r="V81" s="273"/>
    </row>
    <row r="82" spans="7:22" s="178" customFormat="1">
      <c r="G82" s="179"/>
      <c r="V82" s="273"/>
    </row>
    <row r="83" spans="7:22" s="178" customFormat="1">
      <c r="G83" s="179"/>
      <c r="V83" s="273"/>
    </row>
    <row r="84" spans="7:22" s="178" customFormat="1">
      <c r="G84" s="179"/>
      <c r="V84" s="273"/>
    </row>
    <row r="85" spans="7:22" s="178" customFormat="1">
      <c r="G85" s="179"/>
      <c r="V85" s="273"/>
    </row>
    <row r="86" spans="7:22" s="178" customFormat="1">
      <c r="G86" s="179"/>
      <c r="V86" s="273"/>
    </row>
    <row r="87" spans="7:22" s="178" customFormat="1">
      <c r="G87" s="179"/>
      <c r="V87" s="273"/>
    </row>
    <row r="88" spans="7:22" s="178" customFormat="1">
      <c r="G88" s="179"/>
      <c r="V88" s="273"/>
    </row>
    <row r="89" spans="7:22" s="178" customFormat="1">
      <c r="G89" s="179"/>
      <c r="V89" s="273"/>
    </row>
    <row r="90" spans="7:22" s="178" customFormat="1">
      <c r="G90" s="179"/>
      <c r="V90" s="273"/>
    </row>
    <row r="91" spans="7:22" s="178" customFormat="1">
      <c r="G91" s="179"/>
      <c r="V91" s="273"/>
    </row>
    <row r="92" spans="7:22" s="178" customFormat="1">
      <c r="G92" s="179"/>
      <c r="V92" s="273"/>
    </row>
    <row r="93" spans="7:22" s="178" customFormat="1">
      <c r="G93" s="179"/>
      <c r="V93" s="273"/>
    </row>
    <row r="94" spans="7:22" s="178" customFormat="1">
      <c r="G94" s="179"/>
      <c r="V94" s="273"/>
    </row>
    <row r="95" spans="7:22" s="178" customFormat="1">
      <c r="G95" s="179"/>
      <c r="V95" s="273"/>
    </row>
    <row r="96" spans="7:22" s="178" customFormat="1">
      <c r="G96" s="179"/>
      <c r="V96" s="273"/>
    </row>
    <row r="97" spans="7:22" s="178" customFormat="1">
      <c r="G97" s="179"/>
      <c r="V97" s="273"/>
    </row>
    <row r="98" spans="7:22" s="178" customFormat="1">
      <c r="G98" s="179"/>
      <c r="V98" s="273"/>
    </row>
    <row r="99" spans="7:22" s="178" customFormat="1">
      <c r="G99" s="179"/>
      <c r="V99" s="273"/>
    </row>
    <row r="100" spans="7:22" s="178" customFormat="1">
      <c r="G100" s="179"/>
      <c r="V100" s="273"/>
    </row>
    <row r="101" spans="7:22" s="178" customFormat="1">
      <c r="G101" s="179"/>
      <c r="V101" s="273"/>
    </row>
    <row r="102" spans="7:22" s="178" customFormat="1">
      <c r="G102" s="179"/>
      <c r="V102" s="273"/>
    </row>
    <row r="103" spans="7:22" s="178" customFormat="1">
      <c r="G103" s="179"/>
      <c r="V103" s="273"/>
    </row>
    <row r="104" spans="7:22" s="178" customFormat="1">
      <c r="G104" s="179"/>
      <c r="V104" s="273"/>
    </row>
    <row r="105" spans="7:22" s="178" customFormat="1">
      <c r="G105" s="179"/>
      <c r="V105" s="273"/>
    </row>
    <row r="106" spans="7:22" s="178" customFormat="1">
      <c r="G106" s="179"/>
      <c r="V106" s="273"/>
    </row>
    <row r="107" spans="7:22" s="178" customFormat="1">
      <c r="G107" s="179"/>
      <c r="V107" s="273"/>
    </row>
    <row r="108" spans="7:22" s="178" customFormat="1">
      <c r="G108" s="179"/>
      <c r="V108" s="273"/>
    </row>
    <row r="109" spans="7:22" s="178" customFormat="1">
      <c r="G109" s="179"/>
      <c r="V109" s="273"/>
    </row>
    <row r="110" spans="7:22" s="178" customFormat="1">
      <c r="G110" s="179"/>
      <c r="V110" s="273"/>
    </row>
    <row r="111" spans="7:22" s="178" customFormat="1">
      <c r="G111" s="179"/>
      <c r="V111" s="273"/>
    </row>
    <row r="112" spans="7:22" s="178" customFormat="1">
      <c r="G112" s="179"/>
      <c r="V112" s="273"/>
    </row>
    <row r="113" spans="7:22" s="178" customFormat="1">
      <c r="G113" s="179"/>
      <c r="V113" s="273"/>
    </row>
    <row r="114" spans="7:22" s="178" customFormat="1">
      <c r="G114" s="179"/>
      <c r="V114" s="273"/>
    </row>
    <row r="115" spans="7:22" s="178" customFormat="1">
      <c r="G115" s="179"/>
      <c r="V115" s="273"/>
    </row>
    <row r="116" spans="7:22" s="178" customFormat="1">
      <c r="G116" s="179"/>
      <c r="V116" s="273"/>
    </row>
    <row r="117" spans="7:22" s="178" customFormat="1">
      <c r="G117" s="179"/>
      <c r="V117" s="273"/>
    </row>
    <row r="118" spans="7:22" s="178" customFormat="1">
      <c r="G118" s="179"/>
      <c r="V118" s="273"/>
    </row>
    <row r="119" spans="7:22" s="178" customFormat="1">
      <c r="G119" s="179"/>
      <c r="V119" s="273"/>
    </row>
    <row r="120" spans="7:22" s="178" customFormat="1">
      <c r="G120" s="179"/>
      <c r="V120" s="273"/>
    </row>
    <row r="121" spans="7:22" s="178" customFormat="1">
      <c r="G121" s="179"/>
      <c r="V121" s="273"/>
    </row>
    <row r="122" spans="7:22" s="178" customFormat="1">
      <c r="G122" s="179"/>
      <c r="V122" s="273"/>
    </row>
    <row r="123" spans="7:22" s="178" customFormat="1">
      <c r="G123" s="179"/>
      <c r="V123" s="273"/>
    </row>
    <row r="124" spans="7:22" s="178" customFormat="1">
      <c r="G124" s="179"/>
      <c r="V124" s="273"/>
    </row>
    <row r="125" spans="7:22" s="178" customFormat="1">
      <c r="G125" s="179"/>
      <c r="V125" s="273"/>
    </row>
    <row r="126" spans="7:22" s="178" customFormat="1">
      <c r="G126" s="179"/>
      <c r="V126" s="273"/>
    </row>
    <row r="127" spans="7:22" s="178" customFormat="1">
      <c r="G127" s="179"/>
      <c r="V127" s="273"/>
    </row>
    <row r="128" spans="7:22" s="178" customFormat="1">
      <c r="G128" s="179"/>
      <c r="V128" s="273"/>
    </row>
    <row r="129" spans="7:22" s="178" customFormat="1">
      <c r="G129" s="179"/>
      <c r="V129" s="273"/>
    </row>
    <row r="130" spans="7:22" s="178" customFormat="1">
      <c r="G130" s="179"/>
      <c r="V130" s="273"/>
    </row>
    <row r="131" spans="7:22" s="178" customFormat="1">
      <c r="G131" s="179"/>
      <c r="V131" s="273"/>
    </row>
    <row r="132" spans="7:22" s="178" customFormat="1">
      <c r="G132" s="179"/>
      <c r="V132" s="273"/>
    </row>
    <row r="133" spans="7:22" s="178" customFormat="1">
      <c r="G133" s="179"/>
      <c r="V133" s="273"/>
    </row>
    <row r="134" spans="7:22" s="178" customFormat="1">
      <c r="G134" s="179"/>
      <c r="V134" s="273"/>
    </row>
    <row r="135" spans="7:22" s="178" customFormat="1">
      <c r="G135" s="179"/>
      <c r="V135" s="273"/>
    </row>
    <row r="136" spans="7:22" s="178" customFormat="1">
      <c r="G136" s="179"/>
      <c r="V136" s="273"/>
    </row>
    <row r="137" spans="7:22" s="178" customFormat="1">
      <c r="G137" s="179"/>
      <c r="V137" s="273"/>
    </row>
    <row r="138" spans="7:22" s="178" customFormat="1">
      <c r="G138" s="179"/>
      <c r="V138" s="273"/>
    </row>
    <row r="139" spans="7:22" s="178" customFormat="1">
      <c r="G139" s="179"/>
      <c r="V139" s="273"/>
    </row>
    <row r="140" spans="7:22" s="178" customFormat="1">
      <c r="G140" s="179"/>
      <c r="V140" s="273"/>
    </row>
    <row r="141" spans="7:22" s="178" customFormat="1">
      <c r="G141" s="179"/>
      <c r="V141" s="273"/>
    </row>
    <row r="142" spans="7:22" s="178" customFormat="1">
      <c r="G142" s="179"/>
      <c r="V142" s="273"/>
    </row>
    <row r="143" spans="7:22" s="178" customFormat="1">
      <c r="G143" s="179"/>
      <c r="V143" s="273"/>
    </row>
    <row r="144" spans="7:22" s="178" customFormat="1">
      <c r="G144" s="179"/>
      <c r="V144" s="273"/>
    </row>
    <row r="145" spans="7:22" s="178" customFormat="1">
      <c r="G145" s="179"/>
      <c r="V145" s="273"/>
    </row>
    <row r="146" spans="7:22" s="178" customFormat="1">
      <c r="G146" s="179"/>
      <c r="V146" s="273"/>
    </row>
    <row r="147" spans="7:22" s="178" customFormat="1">
      <c r="G147" s="179"/>
      <c r="V147" s="273"/>
    </row>
    <row r="148" spans="7:22" s="178" customFormat="1">
      <c r="G148" s="179"/>
      <c r="V148" s="273"/>
    </row>
    <row r="149" spans="7:22" s="178" customFormat="1">
      <c r="G149" s="179"/>
      <c r="V149" s="273"/>
    </row>
    <row r="150" spans="7:22" s="178" customFormat="1">
      <c r="G150" s="179"/>
      <c r="V150" s="273"/>
    </row>
    <row r="151" spans="7:22" s="178" customFormat="1">
      <c r="G151" s="179"/>
      <c r="V151" s="273"/>
    </row>
    <row r="152" spans="7:22" s="178" customFormat="1">
      <c r="G152" s="179"/>
      <c r="V152" s="273"/>
    </row>
    <row r="153" spans="7:22" s="178" customFormat="1">
      <c r="G153" s="179"/>
      <c r="V153" s="273"/>
    </row>
    <row r="154" spans="7:22" s="178" customFormat="1">
      <c r="G154" s="179"/>
      <c r="V154" s="273"/>
    </row>
    <row r="155" spans="7:22" s="178" customFormat="1">
      <c r="G155" s="179"/>
      <c r="V155" s="273"/>
    </row>
    <row r="156" spans="7:22" s="178" customFormat="1">
      <c r="G156" s="179"/>
      <c r="V156" s="273"/>
    </row>
    <row r="157" spans="7:22" s="178" customFormat="1">
      <c r="G157" s="179"/>
      <c r="V157" s="273"/>
    </row>
    <row r="158" spans="7:22" s="178" customFormat="1">
      <c r="G158" s="179"/>
      <c r="V158" s="273"/>
    </row>
    <row r="159" spans="7:22" s="178" customFormat="1">
      <c r="G159" s="179"/>
      <c r="V159" s="273"/>
    </row>
    <row r="160" spans="7:22" s="178" customFormat="1">
      <c r="G160" s="179"/>
      <c r="V160" s="273"/>
    </row>
    <row r="161" spans="7:22" s="178" customFormat="1">
      <c r="G161" s="179"/>
      <c r="V161" s="273"/>
    </row>
    <row r="162" spans="7:22" s="178" customFormat="1">
      <c r="G162" s="179"/>
      <c r="V162" s="273"/>
    </row>
    <row r="163" spans="7:22" s="178" customFormat="1">
      <c r="G163" s="179"/>
      <c r="V163" s="273"/>
    </row>
    <row r="164" spans="7:22" s="178" customFormat="1">
      <c r="G164" s="179"/>
      <c r="V164" s="273"/>
    </row>
    <row r="165" spans="7:22" s="178" customFormat="1">
      <c r="G165" s="179"/>
      <c r="V165" s="273"/>
    </row>
    <row r="166" spans="7:22" s="178" customFormat="1">
      <c r="G166" s="179"/>
      <c r="V166" s="273"/>
    </row>
    <row r="167" spans="7:22" s="178" customFormat="1">
      <c r="G167" s="179"/>
      <c r="V167" s="273"/>
    </row>
    <row r="168" spans="7:22" s="178" customFormat="1">
      <c r="G168" s="179"/>
      <c r="V168" s="273"/>
    </row>
    <row r="169" spans="7:22" s="178" customFormat="1">
      <c r="G169" s="179"/>
      <c r="V169" s="273"/>
    </row>
    <row r="170" spans="7:22" s="178" customFormat="1">
      <c r="G170" s="179"/>
      <c r="V170" s="273"/>
    </row>
    <row r="171" spans="7:22" s="178" customFormat="1">
      <c r="G171" s="179"/>
      <c r="V171" s="273"/>
    </row>
    <row r="172" spans="7:22" s="178" customFormat="1">
      <c r="G172" s="179"/>
      <c r="V172" s="273"/>
    </row>
    <row r="173" spans="7:22" s="178" customFormat="1">
      <c r="G173" s="179"/>
      <c r="V173" s="273"/>
    </row>
    <row r="174" spans="7:22" s="178" customFormat="1">
      <c r="G174" s="179"/>
      <c r="V174" s="273"/>
    </row>
    <row r="175" spans="7:22" s="178" customFormat="1">
      <c r="G175" s="179"/>
      <c r="V175" s="273"/>
    </row>
    <row r="176" spans="7:22" s="178" customFormat="1">
      <c r="G176" s="179"/>
      <c r="V176" s="273"/>
    </row>
    <row r="177" spans="7:22" s="178" customFormat="1">
      <c r="G177" s="179"/>
      <c r="V177" s="273"/>
    </row>
    <row r="178" spans="7:22" s="178" customFormat="1">
      <c r="G178" s="179"/>
      <c r="V178" s="273"/>
    </row>
    <row r="179" spans="7:22" s="178" customFormat="1">
      <c r="G179" s="179"/>
      <c r="V179" s="273"/>
    </row>
    <row r="180" spans="7:22" s="178" customFormat="1">
      <c r="G180" s="179"/>
      <c r="V180" s="273"/>
    </row>
    <row r="181" spans="7:22" s="178" customFormat="1">
      <c r="G181" s="179"/>
      <c r="V181" s="273"/>
    </row>
    <row r="182" spans="7:22" s="178" customFormat="1">
      <c r="G182" s="179"/>
      <c r="V182" s="273"/>
    </row>
    <row r="183" spans="7:22" s="178" customFormat="1">
      <c r="G183" s="179"/>
      <c r="V183" s="273"/>
    </row>
    <row r="184" spans="7:22" s="178" customFormat="1">
      <c r="G184" s="179"/>
      <c r="V184" s="273"/>
    </row>
    <row r="185" spans="7:22" s="178" customFormat="1">
      <c r="G185" s="179"/>
      <c r="V185" s="273"/>
    </row>
    <row r="186" spans="7:22" s="178" customFormat="1">
      <c r="G186" s="179"/>
      <c r="V186" s="273"/>
    </row>
  </sheetData>
  <sheetProtection algorithmName="SHA-512" hashValue="4IXkCagbf6uJRdYTETOp9odtSJsZztb6/47UrbKy9NkfAsB8Z8aLoGIioIm2+CY7fDicffK/0BjIIs7h+3xvAQ==" saltValue="xU7WrXgqu3B1zCaHgBttag==" spinCount="100000" sheet="1" objects="1" scenarios="1"/>
  <mergeCells count="76">
    <mergeCell ref="J46:R46"/>
    <mergeCell ref="J62:R62"/>
    <mergeCell ref="J65:R65"/>
    <mergeCell ref="D29:I31"/>
    <mergeCell ref="D46:I48"/>
    <mergeCell ref="D62:I64"/>
    <mergeCell ref="D20:I22"/>
    <mergeCell ref="C20:C22"/>
    <mergeCell ref="D11:I13"/>
    <mergeCell ref="C11:C13"/>
    <mergeCell ref="J43:R43"/>
    <mergeCell ref="L19:R20"/>
    <mergeCell ref="J19:K20"/>
    <mergeCell ref="L28:R29"/>
    <mergeCell ref="J28:K29"/>
    <mergeCell ref="L39:R40"/>
    <mergeCell ref="J39:K40"/>
    <mergeCell ref="L30:R31"/>
    <mergeCell ref="C34:R34"/>
    <mergeCell ref="C35:R35"/>
    <mergeCell ref="C36:R37"/>
    <mergeCell ref="D39:I39"/>
    <mergeCell ref="C29:C31"/>
    <mergeCell ref="C46:C48"/>
    <mergeCell ref="D43:I45"/>
    <mergeCell ref="C43:C45"/>
    <mergeCell ref="D40:I42"/>
    <mergeCell ref="C40:C42"/>
    <mergeCell ref="C62:C64"/>
    <mergeCell ref="D59:I61"/>
    <mergeCell ref="C59:C61"/>
    <mergeCell ref="L66:R67"/>
    <mergeCell ref="C4:R4"/>
    <mergeCell ref="C5:R5"/>
    <mergeCell ref="C7:R7"/>
    <mergeCell ref="C8:R8"/>
    <mergeCell ref="L12:R13"/>
    <mergeCell ref="D10:I10"/>
    <mergeCell ref="L10:R11"/>
    <mergeCell ref="J10:K11"/>
    <mergeCell ref="L21:R22"/>
    <mergeCell ref="C25:R25"/>
    <mergeCell ref="C26:R26"/>
    <mergeCell ref="D28:I28"/>
    <mergeCell ref="U1:W2"/>
    <mergeCell ref="B49:C49"/>
    <mergeCell ref="B1:C2"/>
    <mergeCell ref="D1:D2"/>
    <mergeCell ref="E1:E2"/>
    <mergeCell ref="F1:F2"/>
    <mergeCell ref="G1:G2"/>
    <mergeCell ref="H1:H2"/>
    <mergeCell ref="L41:R42"/>
    <mergeCell ref="L44:R45"/>
    <mergeCell ref="L47:R48"/>
    <mergeCell ref="I1:I2"/>
    <mergeCell ref="J1:J2"/>
    <mergeCell ref="K1:K2"/>
    <mergeCell ref="L1:M2"/>
    <mergeCell ref="D14:G14"/>
    <mergeCell ref="B71:S71"/>
    <mergeCell ref="L60:R61"/>
    <mergeCell ref="L63:R64"/>
    <mergeCell ref="C16:R16"/>
    <mergeCell ref="C17:R17"/>
    <mergeCell ref="D19:I19"/>
    <mergeCell ref="Q70:R70"/>
    <mergeCell ref="C51:R51"/>
    <mergeCell ref="C52:R52"/>
    <mergeCell ref="C53:R54"/>
    <mergeCell ref="C55:R56"/>
    <mergeCell ref="D58:I58"/>
    <mergeCell ref="L58:R59"/>
    <mergeCell ref="J58:K59"/>
    <mergeCell ref="D65:I67"/>
    <mergeCell ref="C65:C67"/>
  </mergeCells>
  <hyperlinks>
    <hyperlink ref="B1:C2" location="Home!C14" display="HOME" xr:uid="{0EE1CBC5-EB9F-4B61-A9DF-56C35D9FB9CF}"/>
    <hyperlink ref="D1:D2" location="Instructions!C4" display="INSTRUCTIONS" xr:uid="{AC3A4E7B-3D17-4AF1-88F3-DE036947C57C}"/>
    <hyperlink ref="E1:E2" location="'PO Details'!C4" display="PO DETAILS" xr:uid="{59BF102A-29A1-443B-9E3B-0FA4A63B4D8F}"/>
    <hyperlink ref="F1:F2" location="'Section 1_P2'!C4" display="SECTION 1" xr:uid="{64CE9124-9632-4B90-9F1C-8CB1EADAA846}"/>
    <hyperlink ref="G1:G2" location="'Section 2_P4'!C4" display="SECTION 2" xr:uid="{9645C535-7C4A-4AE1-91EC-2AA387146AB3}"/>
    <hyperlink ref="H1:H2" location="'Section 3_P5'!C4" display="SECTION 3" xr:uid="{D7F11EBC-274B-43AC-B984-CAC87AD2BE34}"/>
    <hyperlink ref="K1:K2" location="'Section 6_EF'!C4" display="SECTION 6" xr:uid="{58946F86-B7B9-4570-BEB7-4F097D9C649D}"/>
    <hyperlink ref="L1:M2" location="'Section 7_P12'!C4" display="SECTION 7" xr:uid="{40863056-CC5D-4A25-AD34-DC4FE9997571}"/>
    <hyperlink ref="I1:I2" location="'Section 4_P6'!C4" display="SECTION 4" xr:uid="{93D9967C-FF3D-403D-A7E6-519280DC0330}"/>
    <hyperlink ref="J1:J2" location="'Section 5_P7'!C4" display="SECTION 5" xr:uid="{E34F905B-4935-401D-9B2A-04DB4E2B82F7}"/>
    <hyperlink ref="D14:G14" r:id="rId1" display="Click here to visit the International Property Rights Index site." xr:uid="{E68A294F-DE25-482C-9E14-59B718AEAE4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5398" r:id="rId5" name="Option Button 38">
              <controlPr locked="0" defaultSize="0" autoFill="0" autoLine="0" autoPict="0" altText="">
                <anchor>
                  <from>
                    <xdr:col>9</xdr:col>
                    <xdr:colOff>323850</xdr:colOff>
                    <xdr:row>11</xdr:row>
                    <xdr:rowOff>9525</xdr:rowOff>
                  </from>
                  <to>
                    <xdr:col>9</xdr:col>
                    <xdr:colOff>695325</xdr:colOff>
                    <xdr:row>11</xdr:row>
                    <xdr:rowOff>219075</xdr:rowOff>
                  </to>
                </anchor>
              </controlPr>
            </control>
          </mc:Choice>
        </mc:AlternateContent>
        <mc:AlternateContent xmlns:mc="http://schemas.openxmlformats.org/markup-compatibility/2006">
          <mc:Choice Requires="x14">
            <control shapeId="15399" r:id="rId6" name="Option Button 39">
              <controlPr locked="0" defaultSize="0" autoFill="0" autoLine="0" autoPict="0">
                <anchor>
                  <from>
                    <xdr:col>9</xdr:col>
                    <xdr:colOff>333375</xdr:colOff>
                    <xdr:row>12</xdr:row>
                    <xdr:rowOff>0</xdr:rowOff>
                  </from>
                  <to>
                    <xdr:col>9</xdr:col>
                    <xdr:colOff>666750</xdr:colOff>
                    <xdr:row>12</xdr:row>
                    <xdr:rowOff>238125</xdr:rowOff>
                  </to>
                </anchor>
              </controlPr>
            </control>
          </mc:Choice>
        </mc:AlternateContent>
        <mc:AlternateContent xmlns:mc="http://schemas.openxmlformats.org/markup-compatibility/2006">
          <mc:Choice Requires="x14">
            <control shapeId="15400" r:id="rId7" name="Group Box 40">
              <controlPr defaultSize="0" autoFill="0" autoPict="0" altText="Select">
                <anchor>
                  <from>
                    <xdr:col>9</xdr:col>
                    <xdr:colOff>9525</xdr:colOff>
                    <xdr:row>10</xdr:row>
                    <xdr:rowOff>47625</xdr:rowOff>
                  </from>
                  <to>
                    <xdr:col>10</xdr:col>
                    <xdr:colOff>0</xdr:colOff>
                    <xdr:row>13</xdr:row>
                    <xdr:rowOff>0</xdr:rowOff>
                  </to>
                </anchor>
              </controlPr>
            </control>
          </mc:Choice>
        </mc:AlternateContent>
        <mc:AlternateContent xmlns:mc="http://schemas.openxmlformats.org/markup-compatibility/2006">
          <mc:Choice Requires="x14">
            <control shapeId="15401" r:id="rId8" name="Option Button 41">
              <controlPr locked="0" defaultSize="0" autoFill="0" autoLine="0" autoPict="0" altText="">
                <anchor>
                  <from>
                    <xdr:col>9</xdr:col>
                    <xdr:colOff>323850</xdr:colOff>
                    <xdr:row>20</xdr:row>
                    <xdr:rowOff>19050</xdr:rowOff>
                  </from>
                  <to>
                    <xdr:col>9</xdr:col>
                    <xdr:colOff>695325</xdr:colOff>
                    <xdr:row>20</xdr:row>
                    <xdr:rowOff>219075</xdr:rowOff>
                  </to>
                </anchor>
              </controlPr>
            </control>
          </mc:Choice>
        </mc:AlternateContent>
        <mc:AlternateContent xmlns:mc="http://schemas.openxmlformats.org/markup-compatibility/2006">
          <mc:Choice Requires="x14">
            <control shapeId="15402" r:id="rId9" name="Option Button 42">
              <controlPr locked="0" defaultSize="0" autoFill="0" autoLine="0" autoPict="0">
                <anchor>
                  <from>
                    <xdr:col>9</xdr:col>
                    <xdr:colOff>342900</xdr:colOff>
                    <xdr:row>21</xdr:row>
                    <xdr:rowOff>28575</xdr:rowOff>
                  </from>
                  <to>
                    <xdr:col>9</xdr:col>
                    <xdr:colOff>676275</xdr:colOff>
                    <xdr:row>22</xdr:row>
                    <xdr:rowOff>0</xdr:rowOff>
                  </to>
                </anchor>
              </controlPr>
            </control>
          </mc:Choice>
        </mc:AlternateContent>
        <mc:AlternateContent xmlns:mc="http://schemas.openxmlformats.org/markup-compatibility/2006">
          <mc:Choice Requires="x14">
            <control shapeId="15403" r:id="rId10" name="Group Box 43">
              <controlPr defaultSize="0" autoFill="0" autoPict="0" altText="Select">
                <anchor>
                  <from>
                    <xdr:col>9</xdr:col>
                    <xdr:colOff>9525</xdr:colOff>
                    <xdr:row>19</xdr:row>
                    <xdr:rowOff>47625</xdr:rowOff>
                  </from>
                  <to>
                    <xdr:col>10</xdr:col>
                    <xdr:colOff>0</xdr:colOff>
                    <xdr:row>22</xdr:row>
                    <xdr:rowOff>0</xdr:rowOff>
                  </to>
                </anchor>
              </controlPr>
            </control>
          </mc:Choice>
        </mc:AlternateContent>
        <mc:AlternateContent xmlns:mc="http://schemas.openxmlformats.org/markup-compatibility/2006">
          <mc:Choice Requires="x14">
            <control shapeId="15404" r:id="rId11" name="Option Button 44">
              <controlPr locked="0" defaultSize="0" autoFill="0" autoLine="0" autoPict="0" altText="">
                <anchor>
                  <from>
                    <xdr:col>9</xdr:col>
                    <xdr:colOff>314325</xdr:colOff>
                    <xdr:row>29</xdr:row>
                    <xdr:rowOff>9525</xdr:rowOff>
                  </from>
                  <to>
                    <xdr:col>9</xdr:col>
                    <xdr:colOff>676275</xdr:colOff>
                    <xdr:row>29</xdr:row>
                    <xdr:rowOff>266700</xdr:rowOff>
                  </to>
                </anchor>
              </controlPr>
            </control>
          </mc:Choice>
        </mc:AlternateContent>
        <mc:AlternateContent xmlns:mc="http://schemas.openxmlformats.org/markup-compatibility/2006">
          <mc:Choice Requires="x14">
            <control shapeId="15405" r:id="rId12" name="Option Button 45">
              <controlPr locked="0" defaultSize="0" autoFill="0" autoLine="0" autoPict="0">
                <anchor>
                  <from>
                    <xdr:col>9</xdr:col>
                    <xdr:colOff>323850</xdr:colOff>
                    <xdr:row>30</xdr:row>
                    <xdr:rowOff>57150</xdr:rowOff>
                  </from>
                  <to>
                    <xdr:col>9</xdr:col>
                    <xdr:colOff>657225</xdr:colOff>
                    <xdr:row>31</xdr:row>
                    <xdr:rowOff>0</xdr:rowOff>
                  </to>
                </anchor>
              </controlPr>
            </control>
          </mc:Choice>
        </mc:AlternateContent>
        <mc:AlternateContent xmlns:mc="http://schemas.openxmlformats.org/markup-compatibility/2006">
          <mc:Choice Requires="x14">
            <control shapeId="15406" r:id="rId13" name="Group Box 46">
              <controlPr defaultSize="0" autoFill="0" autoPict="0" altText="Select">
                <anchor>
                  <from>
                    <xdr:col>9</xdr:col>
                    <xdr:colOff>9525</xdr:colOff>
                    <xdr:row>28</xdr:row>
                    <xdr:rowOff>47625</xdr:rowOff>
                  </from>
                  <to>
                    <xdr:col>10</xdr:col>
                    <xdr:colOff>0</xdr:colOff>
                    <xdr:row>31</xdr:row>
                    <xdr:rowOff>0</xdr:rowOff>
                  </to>
                </anchor>
              </controlPr>
            </control>
          </mc:Choice>
        </mc:AlternateContent>
        <mc:AlternateContent xmlns:mc="http://schemas.openxmlformats.org/markup-compatibility/2006">
          <mc:Choice Requires="x14">
            <control shapeId="15407" r:id="rId14" name="Option Button 47">
              <controlPr locked="0" defaultSize="0" autoFill="0" autoLine="0" autoPict="0" altText="">
                <anchor>
                  <from>
                    <xdr:col>9</xdr:col>
                    <xdr:colOff>333375</xdr:colOff>
                    <xdr:row>43</xdr:row>
                    <xdr:rowOff>9525</xdr:rowOff>
                  </from>
                  <to>
                    <xdr:col>9</xdr:col>
                    <xdr:colOff>704850</xdr:colOff>
                    <xdr:row>43</xdr:row>
                    <xdr:rowOff>190500</xdr:rowOff>
                  </to>
                </anchor>
              </controlPr>
            </control>
          </mc:Choice>
        </mc:AlternateContent>
        <mc:AlternateContent xmlns:mc="http://schemas.openxmlformats.org/markup-compatibility/2006">
          <mc:Choice Requires="x14">
            <control shapeId="15408" r:id="rId15" name="Option Button 48">
              <controlPr locked="0" defaultSize="0" autoFill="0" autoLine="0" autoPict="0">
                <anchor>
                  <from>
                    <xdr:col>9</xdr:col>
                    <xdr:colOff>342900</xdr:colOff>
                    <xdr:row>44</xdr:row>
                    <xdr:rowOff>19050</xdr:rowOff>
                  </from>
                  <to>
                    <xdr:col>9</xdr:col>
                    <xdr:colOff>676275</xdr:colOff>
                    <xdr:row>44</xdr:row>
                    <xdr:rowOff>247650</xdr:rowOff>
                  </to>
                </anchor>
              </controlPr>
            </control>
          </mc:Choice>
        </mc:AlternateContent>
        <mc:AlternateContent xmlns:mc="http://schemas.openxmlformats.org/markup-compatibility/2006">
          <mc:Choice Requires="x14">
            <control shapeId="15409" r:id="rId16" name="Group Box 49">
              <controlPr defaultSize="0" autoFill="0" autoPict="0" altText="Select">
                <anchor>
                  <from>
                    <xdr:col>9</xdr:col>
                    <xdr:colOff>9525</xdr:colOff>
                    <xdr:row>42</xdr:row>
                    <xdr:rowOff>47625</xdr:rowOff>
                  </from>
                  <to>
                    <xdr:col>10</xdr:col>
                    <xdr:colOff>0</xdr:colOff>
                    <xdr:row>45</xdr:row>
                    <xdr:rowOff>0</xdr:rowOff>
                  </to>
                </anchor>
              </controlPr>
            </control>
          </mc:Choice>
        </mc:AlternateContent>
        <mc:AlternateContent xmlns:mc="http://schemas.openxmlformats.org/markup-compatibility/2006">
          <mc:Choice Requires="x14">
            <control shapeId="15410" r:id="rId17" name="Option Button 50">
              <controlPr locked="0" defaultSize="0" autoFill="0" autoLine="0" autoPict="0" altText="">
                <anchor>
                  <from>
                    <xdr:col>9</xdr:col>
                    <xdr:colOff>333375</xdr:colOff>
                    <xdr:row>40</xdr:row>
                    <xdr:rowOff>47625</xdr:rowOff>
                  </from>
                  <to>
                    <xdr:col>9</xdr:col>
                    <xdr:colOff>695325</xdr:colOff>
                    <xdr:row>40</xdr:row>
                    <xdr:rowOff>228600</xdr:rowOff>
                  </to>
                </anchor>
              </controlPr>
            </control>
          </mc:Choice>
        </mc:AlternateContent>
        <mc:AlternateContent xmlns:mc="http://schemas.openxmlformats.org/markup-compatibility/2006">
          <mc:Choice Requires="x14">
            <control shapeId="15411" r:id="rId18" name="Option Button 51">
              <controlPr locked="0" defaultSize="0" autoFill="0" autoLine="0" autoPict="0">
                <anchor>
                  <from>
                    <xdr:col>9</xdr:col>
                    <xdr:colOff>342900</xdr:colOff>
                    <xdr:row>41</xdr:row>
                    <xdr:rowOff>19050</xdr:rowOff>
                  </from>
                  <to>
                    <xdr:col>9</xdr:col>
                    <xdr:colOff>676275</xdr:colOff>
                    <xdr:row>41</xdr:row>
                    <xdr:rowOff>238125</xdr:rowOff>
                  </to>
                </anchor>
              </controlPr>
            </control>
          </mc:Choice>
        </mc:AlternateContent>
        <mc:AlternateContent xmlns:mc="http://schemas.openxmlformats.org/markup-compatibility/2006">
          <mc:Choice Requires="x14">
            <control shapeId="15412" r:id="rId19" name="Group Box 52">
              <controlPr defaultSize="0" autoFill="0" autoPict="0" altText="Select">
                <anchor>
                  <from>
                    <xdr:col>9</xdr:col>
                    <xdr:colOff>9525</xdr:colOff>
                    <xdr:row>39</xdr:row>
                    <xdr:rowOff>76200</xdr:rowOff>
                  </from>
                  <to>
                    <xdr:col>10</xdr:col>
                    <xdr:colOff>0</xdr:colOff>
                    <xdr:row>41</xdr:row>
                    <xdr:rowOff>238125</xdr:rowOff>
                  </to>
                </anchor>
              </controlPr>
            </control>
          </mc:Choice>
        </mc:AlternateContent>
        <mc:AlternateContent xmlns:mc="http://schemas.openxmlformats.org/markup-compatibility/2006">
          <mc:Choice Requires="x14">
            <control shapeId="15413" r:id="rId20" name="Option Button 53">
              <controlPr locked="0" defaultSize="0" autoFill="0" autoLine="0" autoPict="0" altText="">
                <anchor>
                  <from>
                    <xdr:col>9</xdr:col>
                    <xdr:colOff>342900</xdr:colOff>
                    <xdr:row>46</xdr:row>
                    <xdr:rowOff>9525</xdr:rowOff>
                  </from>
                  <to>
                    <xdr:col>9</xdr:col>
                    <xdr:colOff>704850</xdr:colOff>
                    <xdr:row>46</xdr:row>
                    <xdr:rowOff>180975</xdr:rowOff>
                  </to>
                </anchor>
              </controlPr>
            </control>
          </mc:Choice>
        </mc:AlternateContent>
        <mc:AlternateContent xmlns:mc="http://schemas.openxmlformats.org/markup-compatibility/2006">
          <mc:Choice Requires="x14">
            <control shapeId="15414" r:id="rId21" name="Option Button 54">
              <controlPr locked="0" defaultSize="0" autoFill="0" autoLine="0" autoPict="0">
                <anchor>
                  <from>
                    <xdr:col>9</xdr:col>
                    <xdr:colOff>352425</xdr:colOff>
                    <xdr:row>47</xdr:row>
                    <xdr:rowOff>9525</xdr:rowOff>
                  </from>
                  <to>
                    <xdr:col>9</xdr:col>
                    <xdr:colOff>685800</xdr:colOff>
                    <xdr:row>48</xdr:row>
                    <xdr:rowOff>0</xdr:rowOff>
                  </to>
                </anchor>
              </controlPr>
            </control>
          </mc:Choice>
        </mc:AlternateContent>
        <mc:AlternateContent xmlns:mc="http://schemas.openxmlformats.org/markup-compatibility/2006">
          <mc:Choice Requires="x14">
            <control shapeId="15415" r:id="rId22" name="Group Box 55">
              <controlPr defaultSize="0" autoFill="0" autoPict="0" altText="Select">
                <anchor>
                  <from>
                    <xdr:col>9</xdr:col>
                    <xdr:colOff>9525</xdr:colOff>
                    <xdr:row>45</xdr:row>
                    <xdr:rowOff>47625</xdr:rowOff>
                  </from>
                  <to>
                    <xdr:col>10</xdr:col>
                    <xdr:colOff>0</xdr:colOff>
                    <xdr:row>48</xdr:row>
                    <xdr:rowOff>0</xdr:rowOff>
                  </to>
                </anchor>
              </controlPr>
            </control>
          </mc:Choice>
        </mc:AlternateContent>
        <mc:AlternateContent xmlns:mc="http://schemas.openxmlformats.org/markup-compatibility/2006">
          <mc:Choice Requires="x14">
            <control shapeId="15416" r:id="rId23" name="Option Button 56">
              <controlPr locked="0" defaultSize="0" autoFill="0" autoLine="0" autoPict="0" altText="">
                <anchor>
                  <from>
                    <xdr:col>9</xdr:col>
                    <xdr:colOff>314325</xdr:colOff>
                    <xdr:row>62</xdr:row>
                    <xdr:rowOff>19050</xdr:rowOff>
                  </from>
                  <to>
                    <xdr:col>9</xdr:col>
                    <xdr:colOff>685800</xdr:colOff>
                    <xdr:row>62</xdr:row>
                    <xdr:rowOff>219075</xdr:rowOff>
                  </to>
                </anchor>
              </controlPr>
            </control>
          </mc:Choice>
        </mc:AlternateContent>
        <mc:AlternateContent xmlns:mc="http://schemas.openxmlformats.org/markup-compatibility/2006">
          <mc:Choice Requires="x14">
            <control shapeId="15417" r:id="rId24" name="Option Button 57">
              <controlPr locked="0" defaultSize="0" autoFill="0" autoLine="0" autoPict="0">
                <anchor>
                  <from>
                    <xdr:col>9</xdr:col>
                    <xdr:colOff>333375</xdr:colOff>
                    <xdr:row>63</xdr:row>
                    <xdr:rowOff>19050</xdr:rowOff>
                  </from>
                  <to>
                    <xdr:col>9</xdr:col>
                    <xdr:colOff>666750</xdr:colOff>
                    <xdr:row>64</xdr:row>
                    <xdr:rowOff>0</xdr:rowOff>
                  </to>
                </anchor>
              </controlPr>
            </control>
          </mc:Choice>
        </mc:AlternateContent>
        <mc:AlternateContent xmlns:mc="http://schemas.openxmlformats.org/markup-compatibility/2006">
          <mc:Choice Requires="x14">
            <control shapeId="15418" r:id="rId25" name="Group Box 58">
              <controlPr defaultSize="0" autoFill="0" autoPict="0" altText="Select">
                <anchor>
                  <from>
                    <xdr:col>9</xdr:col>
                    <xdr:colOff>9525</xdr:colOff>
                    <xdr:row>61</xdr:row>
                    <xdr:rowOff>95250</xdr:rowOff>
                  </from>
                  <to>
                    <xdr:col>10</xdr:col>
                    <xdr:colOff>0</xdr:colOff>
                    <xdr:row>64</xdr:row>
                    <xdr:rowOff>0</xdr:rowOff>
                  </to>
                </anchor>
              </controlPr>
            </control>
          </mc:Choice>
        </mc:AlternateContent>
        <mc:AlternateContent xmlns:mc="http://schemas.openxmlformats.org/markup-compatibility/2006">
          <mc:Choice Requires="x14">
            <control shapeId="15419" r:id="rId26" name="Option Button 59">
              <controlPr locked="0" defaultSize="0" autoFill="0" autoLine="0" autoPict="0" altText="">
                <anchor>
                  <from>
                    <xdr:col>9</xdr:col>
                    <xdr:colOff>314325</xdr:colOff>
                    <xdr:row>59</xdr:row>
                    <xdr:rowOff>28575</xdr:rowOff>
                  </from>
                  <to>
                    <xdr:col>9</xdr:col>
                    <xdr:colOff>676275</xdr:colOff>
                    <xdr:row>59</xdr:row>
                    <xdr:rowOff>209550</xdr:rowOff>
                  </to>
                </anchor>
              </controlPr>
            </control>
          </mc:Choice>
        </mc:AlternateContent>
        <mc:AlternateContent xmlns:mc="http://schemas.openxmlformats.org/markup-compatibility/2006">
          <mc:Choice Requires="x14">
            <control shapeId="15420" r:id="rId27" name="Option Button 60">
              <controlPr locked="0" defaultSize="0" autoFill="0" autoLine="0" autoPict="0">
                <anchor>
                  <from>
                    <xdr:col>9</xdr:col>
                    <xdr:colOff>323850</xdr:colOff>
                    <xdr:row>59</xdr:row>
                    <xdr:rowOff>238125</xdr:rowOff>
                  </from>
                  <to>
                    <xdr:col>9</xdr:col>
                    <xdr:colOff>647700</xdr:colOff>
                    <xdr:row>60</xdr:row>
                    <xdr:rowOff>238125</xdr:rowOff>
                  </to>
                </anchor>
              </controlPr>
            </control>
          </mc:Choice>
        </mc:AlternateContent>
        <mc:AlternateContent xmlns:mc="http://schemas.openxmlformats.org/markup-compatibility/2006">
          <mc:Choice Requires="x14">
            <control shapeId="15421" r:id="rId28" name="Group Box 61">
              <controlPr defaultSize="0" autoFill="0" autoPict="0" altText="Select">
                <anchor>
                  <from>
                    <xdr:col>9</xdr:col>
                    <xdr:colOff>9525</xdr:colOff>
                    <xdr:row>58</xdr:row>
                    <xdr:rowOff>47625</xdr:rowOff>
                  </from>
                  <to>
                    <xdr:col>10</xdr:col>
                    <xdr:colOff>0</xdr:colOff>
                    <xdr:row>60</xdr:row>
                    <xdr:rowOff>238125</xdr:rowOff>
                  </to>
                </anchor>
              </controlPr>
            </control>
          </mc:Choice>
        </mc:AlternateContent>
        <mc:AlternateContent xmlns:mc="http://schemas.openxmlformats.org/markup-compatibility/2006">
          <mc:Choice Requires="x14">
            <control shapeId="15422" r:id="rId29" name="Option Button 62">
              <controlPr locked="0" defaultSize="0" autoFill="0" autoLine="0" autoPict="0" altText="">
                <anchor>
                  <from>
                    <xdr:col>9</xdr:col>
                    <xdr:colOff>333375</xdr:colOff>
                    <xdr:row>64</xdr:row>
                    <xdr:rowOff>180975</xdr:rowOff>
                  </from>
                  <to>
                    <xdr:col>9</xdr:col>
                    <xdr:colOff>704850</xdr:colOff>
                    <xdr:row>65</xdr:row>
                    <xdr:rowOff>219075</xdr:rowOff>
                  </to>
                </anchor>
              </controlPr>
            </control>
          </mc:Choice>
        </mc:AlternateContent>
        <mc:AlternateContent xmlns:mc="http://schemas.openxmlformats.org/markup-compatibility/2006">
          <mc:Choice Requires="x14">
            <control shapeId="15423" r:id="rId30" name="Option Button 63">
              <controlPr locked="0" defaultSize="0" autoFill="0" autoLine="0" autoPict="0">
                <anchor>
                  <from>
                    <xdr:col>9</xdr:col>
                    <xdr:colOff>333375</xdr:colOff>
                    <xdr:row>66</xdr:row>
                    <xdr:rowOff>0</xdr:rowOff>
                  </from>
                  <to>
                    <xdr:col>9</xdr:col>
                    <xdr:colOff>666750</xdr:colOff>
                    <xdr:row>66</xdr:row>
                    <xdr:rowOff>247650</xdr:rowOff>
                  </to>
                </anchor>
              </controlPr>
            </control>
          </mc:Choice>
        </mc:AlternateContent>
        <mc:AlternateContent xmlns:mc="http://schemas.openxmlformats.org/markup-compatibility/2006">
          <mc:Choice Requires="x14">
            <control shapeId="15424" r:id="rId31" name="Group Box 64">
              <controlPr defaultSize="0" autoFill="0" autoPict="0" altText="Select">
                <anchor>
                  <from>
                    <xdr:col>9</xdr:col>
                    <xdr:colOff>9525</xdr:colOff>
                    <xdr:row>64</xdr:row>
                    <xdr:rowOff>57150</xdr:rowOff>
                  </from>
                  <to>
                    <xdr:col>10</xdr:col>
                    <xdr:colOff>0</xdr:colOff>
                    <xdr:row>67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4830-350D-4460-8804-997ACE5E73A9}">
  <sheetPr codeName="Sheet14">
    <tabColor rgb="FFDF7628"/>
  </sheetPr>
  <dimension ref="A1:P53"/>
  <sheetViews>
    <sheetView showGridLines="0" zoomScaleNormal="100" workbookViewId="0">
      <pane ySplit="14" topLeftCell="A15" activePane="bottomLeft" state="frozen"/>
      <selection pane="bottomLeft" activeCell="G1" sqref="G1:G2"/>
    </sheetView>
  </sheetViews>
  <sheetFormatPr defaultColWidth="11.7109375" defaultRowHeight="15.75"/>
  <cols>
    <col min="1" max="1" width="0.7109375" style="39" customWidth="1"/>
    <col min="2" max="2" width="1.28515625" style="39" customWidth="1"/>
    <col min="3" max="3" width="15.5703125" style="39" customWidth="1"/>
    <col min="4" max="4" width="18" style="39" customWidth="1"/>
    <col min="5" max="5" width="23" style="39" customWidth="1"/>
    <col min="6" max="10" width="15.5703125" style="39" customWidth="1"/>
    <col min="11" max="11" width="11.7109375" style="39" customWidth="1"/>
    <col min="12" max="14" width="15.5703125" style="39" customWidth="1"/>
    <col min="15" max="15" width="9.7109375" style="39" customWidth="1"/>
    <col min="16" max="16" width="1.5703125" style="39" customWidth="1"/>
    <col min="17" max="16384" width="11.7109375" style="39"/>
  </cols>
  <sheetData>
    <row r="1" spans="2:16" s="33" customFormat="1" ht="13.15" customHeight="1">
      <c r="B1" s="350" t="s">
        <v>55</v>
      </c>
      <c r="C1" s="351"/>
      <c r="D1" s="354" t="s">
        <v>56</v>
      </c>
      <c r="E1" s="323" t="s">
        <v>131</v>
      </c>
      <c r="F1" s="323" t="s">
        <v>132</v>
      </c>
      <c r="G1" s="323" t="s">
        <v>133</v>
      </c>
      <c r="H1" s="323" t="s">
        <v>134</v>
      </c>
      <c r="I1" s="323" t="s">
        <v>135</v>
      </c>
      <c r="J1" s="323" t="s">
        <v>136</v>
      </c>
      <c r="K1" s="323" t="s">
        <v>137</v>
      </c>
      <c r="L1" s="323" t="s">
        <v>138</v>
      </c>
      <c r="M1" s="31"/>
      <c r="N1" s="31"/>
      <c r="O1" s="31"/>
      <c r="P1" s="32"/>
    </row>
    <row r="2" spans="2:16" s="33" customFormat="1" ht="13.9" customHeight="1" thickBot="1">
      <c r="B2" s="352"/>
      <c r="C2" s="353"/>
      <c r="D2" s="355"/>
      <c r="E2" s="324"/>
      <c r="F2" s="324"/>
      <c r="G2" s="324"/>
      <c r="H2" s="324"/>
      <c r="I2" s="324"/>
      <c r="J2" s="324"/>
      <c r="K2" s="324"/>
      <c r="L2" s="324"/>
      <c r="M2" s="34"/>
      <c r="N2" s="34"/>
      <c r="O2" s="34"/>
      <c r="P2" s="35"/>
    </row>
    <row r="3" spans="2:16">
      <c r="B3" s="36"/>
      <c r="C3" s="37"/>
      <c r="D3" s="37"/>
      <c r="E3" s="37"/>
      <c r="F3" s="37"/>
      <c r="G3" s="37"/>
      <c r="H3" s="37"/>
      <c r="I3" s="37"/>
      <c r="J3" s="37"/>
      <c r="K3" s="37"/>
      <c r="L3" s="37"/>
      <c r="M3" s="37"/>
      <c r="N3" s="37"/>
      <c r="O3" s="37"/>
      <c r="P3" s="38"/>
    </row>
    <row r="4" spans="2:16" ht="15.6" customHeight="1">
      <c r="B4" s="40"/>
      <c r="C4" s="356" t="s">
        <v>114</v>
      </c>
      <c r="D4" s="356"/>
      <c r="E4" s="356"/>
      <c r="F4" s="356"/>
      <c r="G4" s="356"/>
      <c r="H4" s="356"/>
      <c r="I4" s="356"/>
      <c r="J4" s="356"/>
      <c r="K4" s="356"/>
      <c r="L4" s="356"/>
      <c r="M4" s="356"/>
      <c r="N4" s="356"/>
      <c r="O4" s="356"/>
      <c r="P4" s="41"/>
    </row>
    <row r="5" spans="2:16" ht="15.6" customHeight="1">
      <c r="B5" s="40"/>
      <c r="C5" s="356"/>
      <c r="D5" s="356"/>
      <c r="E5" s="356"/>
      <c r="F5" s="356"/>
      <c r="G5" s="356"/>
      <c r="H5" s="356"/>
      <c r="I5" s="356"/>
      <c r="J5" s="356"/>
      <c r="K5" s="356"/>
      <c r="L5" s="356"/>
      <c r="M5" s="356"/>
      <c r="N5" s="356"/>
      <c r="O5" s="356"/>
      <c r="P5" s="41"/>
    </row>
    <row r="6" spans="2:16" ht="15.6" customHeight="1">
      <c r="B6" s="40"/>
      <c r="C6" s="356"/>
      <c r="D6" s="356"/>
      <c r="E6" s="356"/>
      <c r="F6" s="356"/>
      <c r="G6" s="356"/>
      <c r="H6" s="356"/>
      <c r="I6" s="356"/>
      <c r="J6" s="356"/>
      <c r="K6" s="356"/>
      <c r="L6" s="356"/>
      <c r="M6" s="356"/>
      <c r="N6" s="356"/>
      <c r="O6" s="356"/>
      <c r="P6" s="41"/>
    </row>
    <row r="7" spans="2:16" ht="10.15" customHeight="1">
      <c r="B7" s="40"/>
      <c r="C7" s="356"/>
      <c r="D7" s="356"/>
      <c r="E7" s="356"/>
      <c r="F7" s="356"/>
      <c r="G7" s="356"/>
      <c r="H7" s="356"/>
      <c r="I7" s="356"/>
      <c r="J7" s="356"/>
      <c r="K7" s="356"/>
      <c r="L7" s="356"/>
      <c r="M7" s="356"/>
      <c r="N7" s="356"/>
      <c r="O7" s="356"/>
      <c r="P7" s="41"/>
    </row>
    <row r="8" spans="2:16" ht="15.6" customHeight="1">
      <c r="B8" s="40"/>
      <c r="C8" s="357" t="s">
        <v>57</v>
      </c>
      <c r="D8" s="357"/>
      <c r="E8" s="357"/>
      <c r="F8" s="357"/>
      <c r="G8" s="357"/>
      <c r="H8" s="357"/>
      <c r="I8" s="357"/>
      <c r="J8" s="357"/>
      <c r="K8" s="357"/>
      <c r="L8" s="357"/>
      <c r="M8" s="357"/>
      <c r="N8" s="357"/>
      <c r="O8" s="357"/>
      <c r="P8" s="41"/>
    </row>
    <row r="9" spans="2:16" ht="15.6" customHeight="1">
      <c r="B9" s="40"/>
      <c r="C9" s="357"/>
      <c r="D9" s="357"/>
      <c r="E9" s="357"/>
      <c r="F9" s="357"/>
      <c r="G9" s="357"/>
      <c r="H9" s="357"/>
      <c r="I9" s="357"/>
      <c r="J9" s="357"/>
      <c r="K9" s="357"/>
      <c r="L9" s="357"/>
      <c r="M9" s="357"/>
      <c r="N9" s="357"/>
      <c r="O9" s="357"/>
      <c r="P9" s="41"/>
    </row>
    <row r="10" spans="2:16" s="44" customFormat="1" ht="15">
      <c r="B10" s="42"/>
      <c r="C10" s="325" t="s">
        <v>411</v>
      </c>
      <c r="D10" s="325"/>
      <c r="E10" s="325"/>
      <c r="F10" s="325"/>
      <c r="G10" s="325"/>
      <c r="H10" s="325"/>
      <c r="I10" s="325"/>
      <c r="J10" s="325"/>
      <c r="K10" s="325"/>
      <c r="L10" s="325"/>
      <c r="M10" s="325"/>
      <c r="N10" s="325"/>
      <c r="O10" s="325"/>
      <c r="P10" s="43"/>
    </row>
    <row r="11" spans="2:16">
      <c r="B11" s="40"/>
      <c r="C11" s="45"/>
      <c r="D11" s="45"/>
      <c r="E11" s="45"/>
      <c r="F11" s="45"/>
      <c r="G11" s="45"/>
      <c r="H11" s="45"/>
      <c r="I11" s="45"/>
      <c r="J11" s="45"/>
      <c r="K11" s="45"/>
      <c r="L11" s="45"/>
      <c r="M11" s="45"/>
      <c r="N11" s="45"/>
      <c r="O11" s="45"/>
      <c r="P11" s="41"/>
    </row>
    <row r="12" spans="2:16" ht="4.1500000000000004" customHeight="1" thickBot="1">
      <c r="B12" s="40"/>
      <c r="C12" s="45"/>
      <c r="D12" s="45"/>
      <c r="E12" s="45"/>
      <c r="F12" s="45"/>
      <c r="G12" s="45"/>
      <c r="H12" s="45"/>
      <c r="I12" s="45"/>
      <c r="J12" s="45"/>
      <c r="K12" s="45"/>
      <c r="L12" s="45"/>
      <c r="M12" s="45"/>
      <c r="N12" s="45"/>
      <c r="O12" s="45"/>
      <c r="P12" s="41"/>
    </row>
    <row r="13" spans="2:16" ht="15.6" customHeight="1">
      <c r="B13" s="326" t="s">
        <v>341</v>
      </c>
      <c r="C13" s="327"/>
      <c r="D13" s="327"/>
      <c r="E13" s="327"/>
      <c r="F13" s="327"/>
      <c r="G13" s="327"/>
      <c r="H13" s="327"/>
      <c r="I13" s="327"/>
      <c r="J13" s="327"/>
      <c r="K13" s="327"/>
      <c r="L13" s="327"/>
      <c r="M13" s="327"/>
      <c r="N13" s="327"/>
      <c r="O13" s="327"/>
      <c r="P13" s="328"/>
    </row>
    <row r="14" spans="2:16" ht="8.4499999999999993" customHeight="1" thickBot="1">
      <c r="B14" s="329"/>
      <c r="C14" s="330"/>
      <c r="D14" s="330"/>
      <c r="E14" s="330"/>
      <c r="F14" s="330"/>
      <c r="G14" s="330"/>
      <c r="H14" s="330"/>
      <c r="I14" s="330"/>
      <c r="J14" s="330"/>
      <c r="K14" s="330"/>
      <c r="L14" s="330"/>
      <c r="M14" s="330"/>
      <c r="N14" s="330"/>
      <c r="O14" s="330"/>
      <c r="P14" s="331"/>
    </row>
    <row r="15" spans="2:16">
      <c r="B15" s="46"/>
      <c r="C15" s="47"/>
      <c r="D15" s="47"/>
      <c r="E15" s="47"/>
      <c r="F15" s="47"/>
      <c r="G15" s="47"/>
      <c r="H15" s="47"/>
      <c r="I15" s="47"/>
      <c r="J15" s="47"/>
      <c r="K15" s="47"/>
      <c r="L15" s="47"/>
      <c r="M15" s="47"/>
      <c r="N15" s="47"/>
      <c r="O15" s="47"/>
      <c r="P15" s="48"/>
    </row>
    <row r="16" spans="2:16" ht="20.45" customHeight="1">
      <c r="B16" s="46"/>
      <c r="C16" s="358" t="s">
        <v>404</v>
      </c>
      <c r="D16" s="358"/>
      <c r="E16" s="358"/>
      <c r="F16" s="358"/>
      <c r="G16" s="358"/>
      <c r="H16" s="358"/>
      <c r="I16" s="358"/>
      <c r="J16" s="358"/>
      <c r="K16" s="358"/>
      <c r="L16" s="52"/>
      <c r="M16" s="52"/>
      <c r="N16" s="52"/>
      <c r="O16" s="52"/>
      <c r="P16" s="48"/>
    </row>
    <row r="17" spans="1:16" ht="15" customHeight="1">
      <c r="A17" s="53"/>
      <c r="B17" s="46"/>
      <c r="C17" s="358"/>
      <c r="D17" s="358"/>
      <c r="E17" s="358"/>
      <c r="F17" s="358"/>
      <c r="G17" s="358"/>
      <c r="H17" s="358"/>
      <c r="I17" s="358"/>
      <c r="J17" s="358"/>
      <c r="K17" s="358"/>
      <c r="L17" s="54"/>
      <c r="M17" s="54"/>
      <c r="N17" s="54"/>
      <c r="O17" s="54"/>
      <c r="P17" s="48"/>
    </row>
    <row r="18" spans="1:16" ht="15" customHeight="1">
      <c r="A18" s="53"/>
      <c r="B18" s="46"/>
      <c r="C18" s="358"/>
      <c r="D18" s="358"/>
      <c r="E18" s="358"/>
      <c r="F18" s="358"/>
      <c r="G18" s="358"/>
      <c r="H18" s="358"/>
      <c r="I18" s="358"/>
      <c r="J18" s="358"/>
      <c r="K18" s="358"/>
      <c r="L18" s="54"/>
      <c r="M18" s="54"/>
      <c r="N18" s="54"/>
      <c r="O18" s="54"/>
      <c r="P18" s="48"/>
    </row>
    <row r="19" spans="1:16" ht="15" customHeight="1">
      <c r="A19" s="53"/>
      <c r="B19" s="46"/>
      <c r="C19" s="358"/>
      <c r="D19" s="358"/>
      <c r="E19" s="358"/>
      <c r="F19" s="358"/>
      <c r="G19" s="358"/>
      <c r="H19" s="358"/>
      <c r="I19" s="358"/>
      <c r="J19" s="358"/>
      <c r="K19" s="358"/>
      <c r="L19" s="54"/>
      <c r="M19" s="54"/>
      <c r="N19" s="54"/>
      <c r="O19" s="54"/>
      <c r="P19" s="48"/>
    </row>
    <row r="20" spans="1:16" ht="15" customHeight="1">
      <c r="A20" s="53"/>
      <c r="B20" s="46"/>
      <c r="C20" s="358"/>
      <c r="D20" s="358"/>
      <c r="E20" s="358"/>
      <c r="F20" s="358"/>
      <c r="G20" s="358"/>
      <c r="H20" s="358"/>
      <c r="I20" s="358"/>
      <c r="J20" s="358"/>
      <c r="K20" s="358"/>
      <c r="L20" s="54"/>
      <c r="M20" s="54"/>
      <c r="N20" s="54"/>
      <c r="O20" s="54"/>
      <c r="P20" s="48"/>
    </row>
    <row r="21" spans="1:16" ht="7.15" customHeight="1" thickBot="1">
      <c r="A21" s="53"/>
      <c r="B21" s="332"/>
      <c r="C21" s="333"/>
      <c r="D21" s="333"/>
      <c r="E21" s="333"/>
      <c r="F21" s="333"/>
      <c r="G21" s="333"/>
      <c r="H21" s="333"/>
      <c r="I21" s="333"/>
      <c r="J21" s="333"/>
      <c r="K21" s="333"/>
      <c r="L21" s="333"/>
      <c r="M21" s="333"/>
      <c r="N21" s="333"/>
      <c r="O21" s="333"/>
      <c r="P21" s="334"/>
    </row>
    <row r="22" spans="1:16" ht="15.6" customHeight="1">
      <c r="A22" s="53"/>
      <c r="B22" s="335" t="s">
        <v>58</v>
      </c>
      <c r="C22" s="336"/>
      <c r="D22" s="336"/>
      <c r="E22" s="337"/>
      <c r="F22" s="341" t="s">
        <v>59</v>
      </c>
      <c r="G22" s="341"/>
      <c r="H22" s="341"/>
      <c r="I22" s="341"/>
      <c r="J22" s="341"/>
      <c r="K22" s="341"/>
      <c r="L22" s="344" t="s">
        <v>60</v>
      </c>
      <c r="M22" s="344"/>
      <c r="N22" s="344"/>
      <c r="O22" s="344"/>
      <c r="P22" s="344"/>
    </row>
    <row r="23" spans="1:16" ht="15.6" customHeight="1">
      <c r="A23" s="53"/>
      <c r="B23" s="338"/>
      <c r="C23" s="339"/>
      <c r="D23" s="339"/>
      <c r="E23" s="340"/>
      <c r="F23" s="342"/>
      <c r="G23" s="342"/>
      <c r="H23" s="342"/>
      <c r="I23" s="342"/>
      <c r="J23" s="342"/>
      <c r="K23" s="342"/>
      <c r="L23" s="345"/>
      <c r="M23" s="345"/>
      <c r="N23" s="345"/>
      <c r="O23" s="345"/>
      <c r="P23" s="345"/>
    </row>
    <row r="24" spans="1:16">
      <c r="A24" s="53"/>
      <c r="B24" s="338" t="s">
        <v>61</v>
      </c>
      <c r="C24" s="339"/>
      <c r="D24" s="339"/>
      <c r="E24" s="340"/>
      <c r="F24" s="342"/>
      <c r="G24" s="342"/>
      <c r="H24" s="342"/>
      <c r="I24" s="342"/>
      <c r="J24" s="342"/>
      <c r="K24" s="342"/>
      <c r="L24" s="345"/>
      <c r="M24" s="345"/>
      <c r="N24" s="345"/>
      <c r="O24" s="345"/>
      <c r="P24" s="345"/>
    </row>
    <row r="25" spans="1:16">
      <c r="A25" s="53"/>
      <c r="B25" s="338"/>
      <c r="C25" s="339"/>
      <c r="D25" s="339"/>
      <c r="E25" s="340"/>
      <c r="F25" s="342"/>
      <c r="G25" s="342"/>
      <c r="H25" s="342"/>
      <c r="I25" s="342"/>
      <c r="J25" s="342"/>
      <c r="K25" s="342"/>
      <c r="L25" s="345"/>
      <c r="M25" s="345"/>
      <c r="N25" s="345"/>
      <c r="O25" s="345"/>
      <c r="P25" s="345"/>
    </row>
    <row r="26" spans="1:16">
      <c r="A26" s="53"/>
      <c r="B26" s="338" t="s">
        <v>62</v>
      </c>
      <c r="C26" s="339"/>
      <c r="D26" s="339"/>
      <c r="E26" s="340"/>
      <c r="F26" s="342"/>
      <c r="G26" s="342"/>
      <c r="H26" s="342"/>
      <c r="I26" s="342"/>
      <c r="J26" s="342"/>
      <c r="K26" s="342"/>
      <c r="L26" s="345"/>
      <c r="M26" s="345"/>
      <c r="N26" s="345"/>
      <c r="O26" s="345"/>
      <c r="P26" s="345"/>
    </row>
    <row r="27" spans="1:16">
      <c r="A27" s="53"/>
      <c r="B27" s="338"/>
      <c r="C27" s="339"/>
      <c r="D27" s="339"/>
      <c r="E27" s="340"/>
      <c r="F27" s="342"/>
      <c r="G27" s="342"/>
      <c r="H27" s="342"/>
      <c r="I27" s="342"/>
      <c r="J27" s="342"/>
      <c r="K27" s="342"/>
      <c r="L27" s="345"/>
      <c r="M27" s="345"/>
      <c r="N27" s="345"/>
      <c r="O27" s="345"/>
      <c r="P27" s="345"/>
    </row>
    <row r="28" spans="1:16">
      <c r="A28" s="53"/>
      <c r="B28" s="338" t="s">
        <v>63</v>
      </c>
      <c r="C28" s="339"/>
      <c r="D28" s="339"/>
      <c r="E28" s="340"/>
      <c r="F28" s="342"/>
      <c r="G28" s="342"/>
      <c r="H28" s="342"/>
      <c r="I28" s="342"/>
      <c r="J28" s="342"/>
      <c r="K28" s="342"/>
      <c r="L28" s="345"/>
      <c r="M28" s="345"/>
      <c r="N28" s="345"/>
      <c r="O28" s="345"/>
      <c r="P28" s="345"/>
    </row>
    <row r="29" spans="1:16" ht="16.5" thickBot="1">
      <c r="A29" s="53"/>
      <c r="B29" s="347"/>
      <c r="C29" s="348"/>
      <c r="D29" s="348"/>
      <c r="E29" s="349"/>
      <c r="F29" s="343"/>
      <c r="G29" s="343"/>
      <c r="H29" s="343"/>
      <c r="I29" s="343"/>
      <c r="J29" s="343"/>
      <c r="K29" s="343"/>
      <c r="L29" s="346"/>
      <c r="M29" s="346"/>
      <c r="N29" s="346"/>
      <c r="O29" s="346"/>
      <c r="P29" s="346"/>
    </row>
    <row r="30" spans="1:16" ht="53.45" customHeight="1">
      <c r="B30" s="322" t="s">
        <v>64</v>
      </c>
      <c r="C30" s="322"/>
      <c r="D30" s="322"/>
      <c r="E30" s="322"/>
      <c r="F30" s="322"/>
      <c r="G30" s="322"/>
      <c r="H30" s="322"/>
      <c r="I30" s="322"/>
      <c r="J30" s="322"/>
      <c r="K30" s="322"/>
      <c r="L30" s="322"/>
      <c r="M30" s="322"/>
      <c r="N30" s="322"/>
      <c r="O30" s="322"/>
      <c r="P30" s="322"/>
    </row>
    <row r="53" spans="3:3">
      <c r="C53" s="55"/>
    </row>
  </sheetData>
  <sheetProtection algorithmName="SHA-512" hashValue="JkZTx77gi2gzz+oZ9RffO995YDO6/ebGI1ttndLGizobpfBJI/GUc8Ph16ph6eaO9Vspxn7dx+QayndWJY5d6w==" saltValue="DPquLt90uFa9x5L0E4x07Q==" spinCount="100000" sheet="1" objects="1" scenarios="1"/>
  <mergeCells count="23">
    <mergeCell ref="B26:E27"/>
    <mergeCell ref="B28:E29"/>
    <mergeCell ref="B1:C2"/>
    <mergeCell ref="D1:D2"/>
    <mergeCell ref="C4:O7"/>
    <mergeCell ref="C8:O9"/>
    <mergeCell ref="C16:K20"/>
    <mergeCell ref="B30:P30"/>
    <mergeCell ref="E1:E2"/>
    <mergeCell ref="F1:F2"/>
    <mergeCell ref="G1:G2"/>
    <mergeCell ref="H1:H2"/>
    <mergeCell ref="I1:I2"/>
    <mergeCell ref="J1:J2"/>
    <mergeCell ref="K1:K2"/>
    <mergeCell ref="L1:L2"/>
    <mergeCell ref="C10:O10"/>
    <mergeCell ref="B13:P14"/>
    <mergeCell ref="B21:P21"/>
    <mergeCell ref="B22:E23"/>
    <mergeCell ref="F22:K29"/>
    <mergeCell ref="L22:P29"/>
    <mergeCell ref="B24:E25"/>
  </mergeCells>
  <hyperlinks>
    <hyperlink ref="B24:D24" r:id="rId1" display="Community" xr:uid="{85A0D410-3C12-4DAD-BB12-3C01B3721FA6}"/>
    <hyperlink ref="B22:E23" r:id="rId2" display="HOME" xr:uid="{770F9EFB-03D8-4D4D-BE11-583CEF34E0F8}"/>
    <hyperlink ref="B28:E29" r:id="rId3" display="CERTIFICATION" xr:uid="{E30687FE-51AD-48CB-B728-CB953DE1597B}"/>
    <hyperlink ref="B26:E27" r:id="rId4" display="RSB STANDARDS" xr:uid="{3F89B65C-7748-4F3C-B8B6-F801F9EDD60B}"/>
    <hyperlink ref="B24:E25" r:id="rId5" display="COMMUNITY" xr:uid="{9AE8B31E-6032-404F-8F28-7FF82BFDF6E0}"/>
    <hyperlink ref="B1:C2" location="Home!C14" display="HOME" xr:uid="{14984734-647D-4EC2-B524-9BB865EC8227}"/>
    <hyperlink ref="F22:K29" r:id="rId6" display="https://rsb.org/about-rsb/who-we-are/" xr:uid="{B3856F3D-9CEF-46F0-BAE6-344FBE3D238F}"/>
    <hyperlink ref="E1:E2" location="'PO Details'!C4" display="PO DETAILS" xr:uid="{4EAD7E46-1C66-41B2-91E7-BDC3F4ED69B9}"/>
    <hyperlink ref="F1:F2" location="'Section 1_P2'!C4" display="SECTION 1" xr:uid="{99604493-D573-481C-8168-3244D2596B84}"/>
    <hyperlink ref="G1:G2" location="'Section 2_P4'!C4" display="SECTION 2" xr:uid="{F1621492-E753-48CA-B3A9-7445DEF1782F}"/>
    <hyperlink ref="H1:H2" location="'Section 3_P5'!C4" display="SECTION 3" xr:uid="{D557F784-8C78-429C-A323-C84A95B4EDC5}"/>
    <hyperlink ref="I1:I2" location="'Section 4_P6'!C4" display="SECTION 4" xr:uid="{F6BE293D-0346-4FF1-A651-786CAF07ED86}"/>
    <hyperlink ref="J1:J2" location="'Section 5_P7'!C5" display="SECTION 5" xr:uid="{3FED15B8-49D6-469C-92DF-7C167C98AFE1}"/>
    <hyperlink ref="K1:K2" location="'Section 6_EF'!C4" display="SECTION 6" xr:uid="{879C60DC-55B5-4133-B1EF-36B72A0C040A}"/>
    <hyperlink ref="L1:L2" location="'Section 7_P12'!C4" display="SECTION 7" xr:uid="{DDBD76A6-0CD2-4A3E-968F-44AE17685F55}"/>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16CE-7324-4D37-B9DD-2232BA369039}">
  <sheetPr codeName="Sheet15">
    <tabColor rgb="FF8DABC2"/>
  </sheetPr>
  <dimension ref="B1:V81"/>
  <sheetViews>
    <sheetView showGridLines="0" zoomScale="90" zoomScaleNormal="90" workbookViewId="0">
      <pane ySplit="2" topLeftCell="A3" activePane="bottomLeft" state="frozen"/>
      <selection pane="bottomLeft" activeCell="B1" sqref="B1:D2"/>
    </sheetView>
  </sheetViews>
  <sheetFormatPr defaultColWidth="8.85546875" defaultRowHeight="15"/>
  <cols>
    <col min="1" max="1" width="1" style="44" customWidth="1"/>
    <col min="2" max="2" width="2.7109375" style="44" customWidth="1"/>
    <col min="3" max="3" width="5.7109375" style="82" customWidth="1"/>
    <col min="4" max="4" width="6.7109375" style="44" customWidth="1"/>
    <col min="5" max="5" width="8.85546875" style="44"/>
    <col min="6" max="6" width="10.85546875" style="44" customWidth="1"/>
    <col min="7" max="7" width="4.7109375" style="44" customWidth="1"/>
    <col min="8" max="8" width="10" style="44" customWidth="1"/>
    <col min="9" max="9" width="8.85546875" style="44"/>
    <col min="10" max="10" width="5.85546875" style="44" customWidth="1"/>
    <col min="11" max="11" width="8.85546875" style="44"/>
    <col min="12" max="12" width="6.28515625" style="44" customWidth="1"/>
    <col min="13" max="13" width="8.85546875" style="44"/>
    <col min="14" max="14" width="5.7109375" style="44" customWidth="1"/>
    <col min="15" max="15" width="7.5703125" style="44" customWidth="1"/>
    <col min="16" max="16" width="6.7109375" style="44" customWidth="1"/>
    <col min="17" max="17" width="8.85546875" style="44"/>
    <col min="18" max="18" width="6.5703125" style="44" customWidth="1"/>
    <col min="19" max="19" width="13.7109375" style="44" customWidth="1"/>
    <col min="20" max="20" width="14.7109375" style="44" customWidth="1"/>
    <col min="21" max="21" width="60.7109375" style="44" customWidth="1"/>
    <col min="22" max="22" width="2.28515625" style="44" customWidth="1"/>
    <col min="23" max="16384" width="8.85546875" style="44"/>
  </cols>
  <sheetData>
    <row r="1" spans="2:22" s="58" customFormat="1" ht="13.15" customHeight="1">
      <c r="B1" s="401" t="s">
        <v>55</v>
      </c>
      <c r="C1" s="402"/>
      <c r="D1" s="402"/>
      <c r="E1" s="391" t="s">
        <v>56</v>
      </c>
      <c r="F1" s="391"/>
      <c r="G1" s="385" t="s">
        <v>131</v>
      </c>
      <c r="H1" s="385"/>
      <c r="I1" s="385" t="s">
        <v>132</v>
      </c>
      <c r="J1" s="385"/>
      <c r="K1" s="385" t="s">
        <v>133</v>
      </c>
      <c r="L1" s="385"/>
      <c r="M1" s="385" t="s">
        <v>134</v>
      </c>
      <c r="N1" s="385"/>
      <c r="O1" s="385" t="s">
        <v>135</v>
      </c>
      <c r="P1" s="385"/>
      <c r="Q1" s="385" t="s">
        <v>136</v>
      </c>
      <c r="R1" s="385"/>
      <c r="S1" s="385" t="s">
        <v>137</v>
      </c>
      <c r="T1" s="385" t="s">
        <v>138</v>
      </c>
      <c r="U1" s="90"/>
      <c r="V1" s="91"/>
    </row>
    <row r="2" spans="2:22" s="58" customFormat="1" ht="13.15" customHeight="1">
      <c r="B2" s="403"/>
      <c r="C2" s="404"/>
      <c r="D2" s="404"/>
      <c r="E2" s="392"/>
      <c r="F2" s="392"/>
      <c r="G2" s="386"/>
      <c r="H2" s="386"/>
      <c r="I2" s="386"/>
      <c r="J2" s="386"/>
      <c r="K2" s="386"/>
      <c r="L2" s="386"/>
      <c r="M2" s="386"/>
      <c r="N2" s="386"/>
      <c r="O2" s="386"/>
      <c r="P2" s="386"/>
      <c r="Q2" s="386"/>
      <c r="R2" s="386"/>
      <c r="S2" s="386"/>
      <c r="T2" s="386"/>
      <c r="U2" s="92"/>
      <c r="V2" s="93"/>
    </row>
    <row r="3" spans="2:22">
      <c r="B3" s="397"/>
      <c r="C3" s="398"/>
      <c r="D3" s="398"/>
      <c r="E3" s="398"/>
      <c r="F3" s="398"/>
      <c r="G3" s="398"/>
      <c r="H3" s="398"/>
      <c r="I3" s="398"/>
      <c r="J3" s="398"/>
      <c r="K3" s="398"/>
      <c r="L3" s="398"/>
      <c r="M3" s="398"/>
      <c r="N3" s="398"/>
      <c r="O3" s="398"/>
      <c r="P3" s="398"/>
      <c r="Q3" s="398"/>
      <c r="R3" s="398"/>
      <c r="S3" s="398"/>
      <c r="T3" s="398"/>
      <c r="U3" s="398"/>
      <c r="V3" s="399"/>
    </row>
    <row r="4" spans="2:22" ht="26.25">
      <c r="B4" s="61"/>
      <c r="C4" s="400" t="s">
        <v>56</v>
      </c>
      <c r="D4" s="400"/>
      <c r="E4" s="400"/>
      <c r="F4" s="400"/>
      <c r="G4" s="400"/>
      <c r="H4" s="400"/>
      <c r="I4" s="400"/>
      <c r="J4" s="400"/>
      <c r="K4" s="400"/>
      <c r="L4" s="400"/>
      <c r="M4" s="400"/>
      <c r="N4" s="400"/>
      <c r="O4" s="400"/>
      <c r="P4" s="400"/>
      <c r="Q4" s="400"/>
      <c r="R4" s="400"/>
      <c r="S4" s="400"/>
      <c r="T4" s="400"/>
      <c r="U4" s="400"/>
      <c r="V4" s="62"/>
    </row>
    <row r="5" spans="2:22">
      <c r="B5" s="49"/>
      <c r="C5" s="63"/>
      <c r="D5" s="50"/>
      <c r="E5" s="50"/>
      <c r="F5" s="50"/>
      <c r="G5" s="50"/>
      <c r="H5" s="50"/>
      <c r="I5" s="50"/>
      <c r="J5" s="50"/>
      <c r="K5" s="50"/>
      <c r="L5" s="50"/>
      <c r="M5" s="50"/>
      <c r="N5" s="50"/>
      <c r="O5" s="50"/>
      <c r="P5" s="50"/>
      <c r="Q5" s="50"/>
      <c r="R5" s="50"/>
      <c r="S5" s="50"/>
      <c r="T5" s="50"/>
      <c r="U5" s="50"/>
      <c r="V5" s="51"/>
    </row>
    <row r="6" spans="2:22">
      <c r="B6" s="49"/>
      <c r="C6" s="395" t="s">
        <v>141</v>
      </c>
      <c r="D6" s="396"/>
      <c r="E6" s="407" t="s">
        <v>143</v>
      </c>
      <c r="F6" s="408"/>
      <c r="G6" s="408"/>
      <c r="H6" s="408"/>
      <c r="I6" s="408"/>
      <c r="J6" s="408"/>
      <c r="K6" s="408"/>
      <c r="L6" s="408"/>
      <c r="M6" s="408"/>
      <c r="N6" s="408"/>
      <c r="O6" s="408"/>
      <c r="P6" s="408"/>
      <c r="Q6" s="408"/>
      <c r="R6" s="408"/>
      <c r="S6" s="408"/>
      <c r="T6" s="408"/>
      <c r="U6" s="408"/>
      <c r="V6" s="51"/>
    </row>
    <row r="7" spans="2:22">
      <c r="B7" s="49"/>
      <c r="C7" s="395"/>
      <c r="D7" s="396"/>
      <c r="E7" s="407" t="s">
        <v>142</v>
      </c>
      <c r="F7" s="408"/>
      <c r="G7" s="408"/>
      <c r="H7" s="408"/>
      <c r="I7" s="408"/>
      <c r="J7" s="408"/>
      <c r="K7" s="408"/>
      <c r="L7" s="408"/>
      <c r="M7" s="408"/>
      <c r="N7" s="408"/>
      <c r="O7" s="408"/>
      <c r="P7" s="408"/>
      <c r="Q7" s="408"/>
      <c r="R7" s="408"/>
      <c r="S7" s="408"/>
      <c r="T7" s="408"/>
      <c r="U7" s="408"/>
      <c r="V7" s="51"/>
    </row>
    <row r="8" spans="2:22" ht="4.9000000000000004" customHeight="1">
      <c r="B8" s="49"/>
      <c r="C8" s="87"/>
      <c r="D8" s="88"/>
      <c r="E8" s="427"/>
      <c r="F8" s="428"/>
      <c r="G8" s="428"/>
      <c r="H8" s="428"/>
      <c r="I8" s="428"/>
      <c r="J8" s="428"/>
      <c r="K8" s="428"/>
      <c r="L8" s="428"/>
      <c r="M8" s="428"/>
      <c r="N8" s="428"/>
      <c r="O8" s="428"/>
      <c r="P8" s="428"/>
      <c r="Q8" s="428"/>
      <c r="R8" s="428"/>
      <c r="S8" s="428"/>
      <c r="T8" s="428"/>
      <c r="U8" s="428"/>
      <c r="V8" s="51"/>
    </row>
    <row r="9" spans="2:22">
      <c r="B9" s="49"/>
      <c r="C9" s="395" t="s">
        <v>147</v>
      </c>
      <c r="D9" s="396"/>
      <c r="E9" s="434" t="s">
        <v>145</v>
      </c>
      <c r="F9" s="435"/>
      <c r="G9" s="435"/>
      <c r="H9" s="435"/>
      <c r="I9" s="435"/>
      <c r="J9" s="435"/>
      <c r="K9" s="435"/>
      <c r="L9" s="435"/>
      <c r="M9" s="435"/>
      <c r="N9" s="435"/>
      <c r="O9" s="435"/>
      <c r="P9" s="435"/>
      <c r="Q9" s="435"/>
      <c r="R9" s="435"/>
      <c r="S9" s="435"/>
      <c r="T9" s="435"/>
      <c r="U9" s="435"/>
      <c r="V9" s="51"/>
    </row>
    <row r="10" spans="2:22">
      <c r="B10" s="49"/>
      <c r="C10" s="395"/>
      <c r="D10" s="396"/>
      <c r="E10" s="407" t="s">
        <v>146</v>
      </c>
      <c r="F10" s="408"/>
      <c r="G10" s="408"/>
      <c r="H10" s="408"/>
      <c r="I10" s="408"/>
      <c r="J10" s="408"/>
      <c r="K10" s="408"/>
      <c r="L10" s="408"/>
      <c r="M10" s="408"/>
      <c r="N10" s="408"/>
      <c r="O10" s="408"/>
      <c r="P10" s="408"/>
      <c r="Q10" s="408"/>
      <c r="R10" s="408"/>
      <c r="S10" s="408"/>
      <c r="T10" s="408"/>
      <c r="U10" s="408"/>
      <c r="V10" s="51"/>
    </row>
    <row r="11" spans="2:22" ht="6.6" customHeight="1">
      <c r="B11" s="49"/>
      <c r="C11" s="395"/>
      <c r="D11" s="396"/>
      <c r="E11" s="429"/>
      <c r="F11" s="430"/>
      <c r="G11" s="430"/>
      <c r="H11" s="430"/>
      <c r="I11" s="430"/>
      <c r="J11" s="430"/>
      <c r="K11" s="430"/>
      <c r="L11" s="430"/>
      <c r="M11" s="430"/>
      <c r="N11" s="430"/>
      <c r="O11" s="430"/>
      <c r="P11" s="430"/>
      <c r="Q11" s="430"/>
      <c r="R11" s="430"/>
      <c r="S11" s="430"/>
      <c r="T11" s="430"/>
      <c r="U11" s="430"/>
      <c r="V11" s="51"/>
    </row>
    <row r="12" spans="2:22">
      <c r="B12" s="49"/>
      <c r="C12" s="395"/>
      <c r="D12" s="396"/>
      <c r="E12" s="407" t="s">
        <v>117</v>
      </c>
      <c r="F12" s="408"/>
      <c r="G12" s="408"/>
      <c r="H12" s="408"/>
      <c r="I12" s="408"/>
      <c r="J12" s="408"/>
      <c r="K12" s="408"/>
      <c r="L12" s="408"/>
      <c r="M12" s="408"/>
      <c r="N12" s="408"/>
      <c r="O12" s="408"/>
      <c r="P12" s="408"/>
      <c r="Q12" s="408"/>
      <c r="R12" s="408"/>
      <c r="S12" s="408"/>
      <c r="T12" s="408"/>
      <c r="U12" s="408"/>
      <c r="V12" s="51"/>
    </row>
    <row r="13" spans="2:22">
      <c r="B13" s="49"/>
      <c r="C13" s="395"/>
      <c r="D13" s="396"/>
      <c r="E13" s="407" t="s">
        <v>118</v>
      </c>
      <c r="F13" s="408"/>
      <c r="G13" s="408"/>
      <c r="H13" s="408"/>
      <c r="I13" s="408"/>
      <c r="J13" s="408"/>
      <c r="K13" s="408"/>
      <c r="L13" s="408"/>
      <c r="M13" s="408"/>
      <c r="N13" s="408"/>
      <c r="O13" s="408"/>
      <c r="P13" s="408"/>
      <c r="Q13" s="408"/>
      <c r="R13" s="408"/>
      <c r="S13" s="408"/>
      <c r="T13" s="408"/>
      <c r="U13" s="408"/>
      <c r="V13" s="51"/>
    </row>
    <row r="14" spans="2:22" ht="6.6" customHeight="1">
      <c r="B14" s="49"/>
      <c r="C14" s="86"/>
      <c r="D14" s="89"/>
      <c r="E14" s="431"/>
      <c r="F14" s="432"/>
      <c r="G14" s="432"/>
      <c r="H14" s="432"/>
      <c r="I14" s="432"/>
      <c r="J14" s="432"/>
      <c r="K14" s="432"/>
      <c r="L14" s="432"/>
      <c r="M14" s="432"/>
      <c r="N14" s="432"/>
      <c r="O14" s="432"/>
      <c r="P14" s="432"/>
      <c r="Q14" s="432"/>
      <c r="R14" s="432"/>
      <c r="S14" s="432"/>
      <c r="T14" s="432"/>
      <c r="U14" s="432"/>
      <c r="V14" s="51"/>
    </row>
    <row r="15" spans="2:22">
      <c r="B15" s="49"/>
      <c r="C15" s="393" t="s">
        <v>65</v>
      </c>
      <c r="D15" s="394"/>
      <c r="E15" s="407" t="s">
        <v>0</v>
      </c>
      <c r="F15" s="408"/>
      <c r="G15" s="408"/>
      <c r="H15" s="408"/>
      <c r="I15" s="408"/>
      <c r="J15" s="408"/>
      <c r="K15" s="408"/>
      <c r="L15" s="408"/>
      <c r="M15" s="408"/>
      <c r="N15" s="408"/>
      <c r="O15" s="408"/>
      <c r="P15" s="408"/>
      <c r="Q15" s="408"/>
      <c r="R15" s="408"/>
      <c r="S15" s="408"/>
      <c r="T15" s="408"/>
      <c r="U15" s="408"/>
      <c r="V15" s="51"/>
    </row>
    <row r="16" spans="2:22">
      <c r="B16" s="49"/>
      <c r="C16" s="85"/>
      <c r="D16" s="85"/>
      <c r="E16" s="433"/>
      <c r="F16" s="433"/>
      <c r="G16" s="433"/>
      <c r="H16" s="433"/>
      <c r="I16" s="433"/>
      <c r="J16" s="433"/>
      <c r="K16" s="433"/>
      <c r="L16" s="433"/>
      <c r="M16" s="433"/>
      <c r="N16" s="433"/>
      <c r="O16" s="433"/>
      <c r="P16" s="433"/>
      <c r="Q16" s="433"/>
      <c r="R16" s="433"/>
      <c r="S16" s="433"/>
      <c r="T16" s="433"/>
      <c r="U16" s="433"/>
      <c r="V16" s="51"/>
    </row>
    <row r="17" spans="2:22">
      <c r="B17" s="49"/>
      <c r="C17" s="389" t="s">
        <v>149</v>
      </c>
      <c r="D17" s="390"/>
      <c r="E17" s="418" t="s">
        <v>148</v>
      </c>
      <c r="F17" s="408"/>
      <c r="G17" s="408"/>
      <c r="H17" s="408"/>
      <c r="I17" s="408"/>
      <c r="J17" s="408"/>
      <c r="K17" s="408"/>
      <c r="L17" s="408"/>
      <c r="M17" s="408"/>
      <c r="N17" s="408"/>
      <c r="O17" s="408"/>
      <c r="P17" s="408"/>
      <c r="Q17" s="408"/>
      <c r="R17" s="408"/>
      <c r="S17" s="408"/>
      <c r="T17" s="408"/>
      <c r="U17" s="408"/>
      <c r="V17" s="51"/>
    </row>
    <row r="18" spans="2:22">
      <c r="B18" s="49"/>
      <c r="C18" s="389"/>
      <c r="D18" s="390"/>
      <c r="E18" s="419" t="s">
        <v>129</v>
      </c>
      <c r="F18" s="420"/>
      <c r="G18" s="420"/>
      <c r="H18" s="420"/>
      <c r="I18" s="420"/>
      <c r="J18" s="420"/>
      <c r="K18" s="420"/>
      <c r="L18" s="420"/>
      <c r="M18" s="420"/>
      <c r="N18" s="420"/>
      <c r="O18" s="420"/>
      <c r="P18" s="420"/>
      <c r="Q18" s="420"/>
      <c r="R18" s="420"/>
      <c r="S18" s="420"/>
      <c r="T18" s="420"/>
      <c r="U18" s="420"/>
      <c r="V18" s="51"/>
    </row>
    <row r="19" spans="2:22">
      <c r="B19" s="49"/>
      <c r="C19" s="389"/>
      <c r="D19" s="390"/>
      <c r="E19" s="419" t="s">
        <v>130</v>
      </c>
      <c r="F19" s="420"/>
      <c r="G19" s="420"/>
      <c r="H19" s="420"/>
      <c r="I19" s="420"/>
      <c r="J19" s="420"/>
      <c r="K19" s="420"/>
      <c r="L19" s="420"/>
      <c r="M19" s="420"/>
      <c r="N19" s="420"/>
      <c r="O19" s="420"/>
      <c r="P19" s="420"/>
      <c r="Q19" s="420"/>
      <c r="R19" s="420"/>
      <c r="S19" s="420"/>
      <c r="T19" s="420"/>
      <c r="U19" s="420"/>
      <c r="V19" s="51"/>
    </row>
    <row r="20" spans="2:22" ht="15.75">
      <c r="B20" s="49"/>
      <c r="C20" s="64"/>
      <c r="D20" s="64"/>
      <c r="E20" s="64"/>
      <c r="F20" s="64"/>
      <c r="G20" s="64"/>
      <c r="H20" s="64"/>
      <c r="I20" s="64"/>
      <c r="J20" s="64"/>
      <c r="K20" s="64"/>
      <c r="L20" s="64"/>
      <c r="M20" s="64"/>
      <c r="N20" s="64"/>
      <c r="O20" s="64"/>
      <c r="P20" s="64"/>
      <c r="Q20" s="64"/>
      <c r="R20" s="64"/>
      <c r="S20" s="64"/>
      <c r="T20" s="64"/>
      <c r="U20" s="64"/>
      <c r="V20" s="51"/>
    </row>
    <row r="21" spans="2:22" ht="24" customHeight="1">
      <c r="B21" s="65"/>
      <c r="C21" s="405" t="s">
        <v>66</v>
      </c>
      <c r="D21" s="405"/>
      <c r="E21" s="405"/>
      <c r="F21" s="405"/>
      <c r="G21" s="405"/>
      <c r="H21" s="405"/>
      <c r="I21" s="405"/>
      <c r="J21" s="405"/>
      <c r="K21" s="405"/>
      <c r="L21" s="405"/>
      <c r="M21" s="405"/>
      <c r="N21" s="405"/>
      <c r="O21" s="405"/>
      <c r="P21" s="405"/>
      <c r="Q21" s="405"/>
      <c r="R21" s="405"/>
      <c r="S21" s="405"/>
      <c r="T21" s="405"/>
      <c r="U21" s="405"/>
      <c r="V21" s="66"/>
    </row>
    <row r="22" spans="2:22">
      <c r="B22" s="49"/>
      <c r="C22" s="67"/>
      <c r="D22" s="50"/>
      <c r="E22" s="50"/>
      <c r="F22" s="50"/>
      <c r="G22" s="50"/>
      <c r="H22" s="50"/>
      <c r="I22" s="50"/>
      <c r="J22" s="50"/>
      <c r="K22" s="50"/>
      <c r="L22" s="50"/>
      <c r="M22" s="50"/>
      <c r="N22" s="50"/>
      <c r="O22" s="50"/>
      <c r="P22" s="50"/>
      <c r="Q22" s="50"/>
      <c r="R22" s="50"/>
      <c r="S22" s="50"/>
      <c r="T22" s="50"/>
      <c r="U22" s="50"/>
      <c r="V22" s="51"/>
    </row>
    <row r="23" spans="2:22">
      <c r="B23" s="49"/>
      <c r="C23" s="68" t="s">
        <v>67</v>
      </c>
      <c r="D23" s="406" t="s">
        <v>68</v>
      </c>
      <c r="E23" s="406"/>
      <c r="F23" s="406"/>
      <c r="G23" s="406" t="s">
        <v>69</v>
      </c>
      <c r="H23" s="406"/>
      <c r="I23" s="406"/>
      <c r="J23" s="406"/>
      <c r="K23" s="406"/>
      <c r="L23" s="406"/>
      <c r="M23" s="406"/>
      <c r="N23" s="406"/>
      <c r="O23" s="406"/>
      <c r="P23" s="406"/>
      <c r="Q23" s="406"/>
      <c r="R23" s="406"/>
      <c r="S23" s="406"/>
      <c r="T23" s="406"/>
      <c r="U23" s="406"/>
      <c r="V23" s="51"/>
    </row>
    <row r="24" spans="2:22" s="72" customFormat="1" ht="17.45" customHeight="1">
      <c r="B24" s="69"/>
      <c r="C24" s="372" t="s">
        <v>124</v>
      </c>
      <c r="D24" s="416" t="s">
        <v>70</v>
      </c>
      <c r="E24" s="417"/>
      <c r="F24" s="417"/>
      <c r="G24" s="70" t="s">
        <v>71</v>
      </c>
      <c r="H24" s="388" t="s">
        <v>72</v>
      </c>
      <c r="I24" s="388"/>
      <c r="J24" s="388"/>
      <c r="K24" s="388"/>
      <c r="L24" s="388"/>
      <c r="M24" s="388"/>
      <c r="N24" s="388"/>
      <c r="O24" s="388"/>
      <c r="P24" s="388"/>
      <c r="Q24" s="388"/>
      <c r="R24" s="388"/>
      <c r="S24" s="388"/>
      <c r="T24" s="388"/>
      <c r="U24" s="388"/>
      <c r="V24" s="71"/>
    </row>
    <row r="25" spans="2:22" s="72" customFormat="1" ht="18" customHeight="1">
      <c r="B25" s="69"/>
      <c r="C25" s="387"/>
      <c r="D25" s="380" t="s">
        <v>73</v>
      </c>
      <c r="E25" s="380"/>
      <c r="F25" s="380"/>
      <c r="G25" s="374" t="s">
        <v>74</v>
      </c>
      <c r="H25" s="388" t="s">
        <v>75</v>
      </c>
      <c r="I25" s="388"/>
      <c r="J25" s="388"/>
      <c r="K25" s="388"/>
      <c r="L25" s="388"/>
      <c r="M25" s="388"/>
      <c r="N25" s="388"/>
      <c r="O25" s="388"/>
      <c r="P25" s="388"/>
      <c r="Q25" s="388"/>
      <c r="R25" s="388"/>
      <c r="S25" s="388"/>
      <c r="T25" s="388"/>
      <c r="U25" s="388"/>
      <c r="V25" s="71"/>
    </row>
    <row r="26" spans="2:22" s="72" customFormat="1" ht="18" customHeight="1">
      <c r="B26" s="69"/>
      <c r="C26" s="373"/>
      <c r="D26" s="383"/>
      <c r="E26" s="383"/>
      <c r="F26" s="383"/>
      <c r="G26" s="375"/>
      <c r="H26" s="388" t="s">
        <v>327</v>
      </c>
      <c r="I26" s="388"/>
      <c r="J26" s="388"/>
      <c r="K26" s="388"/>
      <c r="L26" s="388"/>
      <c r="M26" s="388"/>
      <c r="N26" s="388"/>
      <c r="O26" s="388"/>
      <c r="P26" s="388"/>
      <c r="Q26" s="388"/>
      <c r="R26" s="388"/>
      <c r="S26" s="388"/>
      <c r="T26" s="388"/>
      <c r="U26" s="388"/>
      <c r="V26" s="71"/>
    </row>
    <row r="27" spans="2:22" s="72" customFormat="1" ht="3.6" customHeight="1">
      <c r="B27" s="69"/>
      <c r="C27" s="360"/>
      <c r="D27" s="361"/>
      <c r="E27" s="361"/>
      <c r="F27" s="361"/>
      <c r="G27" s="361"/>
      <c r="H27" s="361"/>
      <c r="I27" s="361"/>
      <c r="J27" s="361"/>
      <c r="K27" s="361"/>
      <c r="L27" s="361"/>
      <c r="M27" s="361"/>
      <c r="N27" s="361"/>
      <c r="O27" s="361"/>
      <c r="P27" s="361"/>
      <c r="Q27" s="361"/>
      <c r="R27" s="361"/>
      <c r="S27" s="361"/>
      <c r="T27" s="361"/>
      <c r="U27" s="362"/>
      <c r="V27" s="71"/>
    </row>
    <row r="28" spans="2:22" s="72" customFormat="1" ht="18" customHeight="1">
      <c r="B28" s="69"/>
      <c r="C28" s="372" t="s">
        <v>76</v>
      </c>
      <c r="D28" s="370" t="s">
        <v>395</v>
      </c>
      <c r="E28" s="370"/>
      <c r="F28" s="370"/>
      <c r="G28" s="374" t="s">
        <v>77</v>
      </c>
      <c r="H28" s="363" t="s">
        <v>399</v>
      </c>
      <c r="I28" s="363"/>
      <c r="J28" s="363"/>
      <c r="K28" s="363"/>
      <c r="L28" s="363"/>
      <c r="M28" s="363"/>
      <c r="N28" s="363"/>
      <c r="O28" s="363"/>
      <c r="P28" s="363"/>
      <c r="Q28" s="363"/>
      <c r="R28" s="363"/>
      <c r="S28" s="363"/>
      <c r="T28" s="363"/>
      <c r="U28" s="364"/>
      <c r="V28" s="71"/>
    </row>
    <row r="29" spans="2:22" s="72" customFormat="1" ht="18" customHeight="1">
      <c r="B29" s="69"/>
      <c r="C29" s="373"/>
      <c r="D29" s="371"/>
      <c r="E29" s="371"/>
      <c r="F29" s="371"/>
      <c r="G29" s="375"/>
      <c r="H29" s="365" t="s">
        <v>396</v>
      </c>
      <c r="I29" s="365"/>
      <c r="J29" s="365"/>
      <c r="K29" s="365"/>
      <c r="L29" s="365"/>
      <c r="M29" s="366" t="s">
        <v>400</v>
      </c>
      <c r="N29" s="366"/>
      <c r="O29" s="366"/>
      <c r="P29" s="367" t="s">
        <v>397</v>
      </c>
      <c r="Q29" s="367"/>
      <c r="R29" s="367"/>
      <c r="S29" s="368" t="s">
        <v>398</v>
      </c>
      <c r="T29" s="368"/>
      <c r="U29" s="369"/>
      <c r="V29" s="71"/>
    </row>
    <row r="30" spans="2:22" s="72" customFormat="1" ht="3.6" customHeight="1">
      <c r="B30" s="69"/>
      <c r="C30" s="360"/>
      <c r="D30" s="361"/>
      <c r="E30" s="361"/>
      <c r="F30" s="361"/>
      <c r="G30" s="361"/>
      <c r="H30" s="361"/>
      <c r="I30" s="361"/>
      <c r="J30" s="361"/>
      <c r="K30" s="361"/>
      <c r="L30" s="361"/>
      <c r="M30" s="361"/>
      <c r="N30" s="361"/>
      <c r="O30" s="361"/>
      <c r="P30" s="361"/>
      <c r="Q30" s="361"/>
      <c r="R30" s="361"/>
      <c r="S30" s="361"/>
      <c r="T30" s="361"/>
      <c r="U30" s="362"/>
      <c r="V30" s="71"/>
    </row>
    <row r="31" spans="2:22" s="72" customFormat="1" ht="15.75">
      <c r="B31" s="69"/>
      <c r="C31" s="76" t="s">
        <v>79</v>
      </c>
      <c r="D31" s="379" t="s">
        <v>125</v>
      </c>
      <c r="E31" s="380"/>
      <c r="F31" s="381"/>
      <c r="G31" s="75" t="s">
        <v>80</v>
      </c>
      <c r="H31" s="388" t="s">
        <v>128</v>
      </c>
      <c r="I31" s="388"/>
      <c r="J31" s="388"/>
      <c r="K31" s="388"/>
      <c r="L31" s="388"/>
      <c r="M31" s="388"/>
      <c r="N31" s="388"/>
      <c r="O31" s="388"/>
      <c r="P31" s="388"/>
      <c r="Q31" s="388"/>
      <c r="R31" s="388"/>
      <c r="S31" s="388"/>
      <c r="T31" s="388"/>
      <c r="U31" s="388"/>
      <c r="V31" s="71"/>
    </row>
    <row r="32" spans="2:22" s="72" customFormat="1" ht="3.6" customHeight="1">
      <c r="B32" s="69"/>
      <c r="C32" s="83"/>
      <c r="D32" s="84"/>
      <c r="E32" s="84"/>
      <c r="F32" s="84"/>
      <c r="G32" s="73"/>
      <c r="H32" s="73"/>
      <c r="I32" s="73"/>
      <c r="J32" s="73"/>
      <c r="K32" s="73"/>
      <c r="L32" s="73"/>
      <c r="M32" s="73"/>
      <c r="N32" s="73"/>
      <c r="O32" s="73"/>
      <c r="P32" s="73"/>
      <c r="Q32" s="73"/>
      <c r="R32" s="73"/>
      <c r="S32" s="73"/>
      <c r="T32" s="73"/>
      <c r="U32" s="74"/>
      <c r="V32" s="71"/>
    </row>
    <row r="33" spans="2:22" s="72" customFormat="1" ht="14.45" customHeight="1">
      <c r="B33" s="69"/>
      <c r="C33" s="424" t="s">
        <v>84</v>
      </c>
      <c r="D33" s="380" t="s">
        <v>119</v>
      </c>
      <c r="E33" s="380"/>
      <c r="F33" s="381"/>
      <c r="G33" s="374" t="s">
        <v>86</v>
      </c>
      <c r="H33" s="388" t="s">
        <v>407</v>
      </c>
      <c r="I33" s="388"/>
      <c r="J33" s="388"/>
      <c r="K33" s="388"/>
      <c r="L33" s="388"/>
      <c r="M33" s="388"/>
      <c r="N33" s="388"/>
      <c r="O33" s="388"/>
      <c r="P33" s="388"/>
      <c r="Q33" s="388"/>
      <c r="R33" s="388"/>
      <c r="S33" s="388"/>
      <c r="T33" s="388"/>
      <c r="U33" s="388"/>
      <c r="V33" s="71"/>
    </row>
    <row r="34" spans="2:22" s="72" customFormat="1" ht="14.45" customHeight="1">
      <c r="B34" s="69"/>
      <c r="C34" s="425"/>
      <c r="D34" s="422"/>
      <c r="E34" s="422"/>
      <c r="F34" s="423"/>
      <c r="G34" s="375"/>
      <c r="H34" s="388" t="s">
        <v>408</v>
      </c>
      <c r="I34" s="388"/>
      <c r="J34" s="388"/>
      <c r="K34" s="388"/>
      <c r="L34" s="388"/>
      <c r="M34" s="388"/>
      <c r="N34" s="388"/>
      <c r="O34" s="388"/>
      <c r="P34" s="388"/>
      <c r="Q34" s="388"/>
      <c r="R34" s="388"/>
      <c r="S34" s="388"/>
      <c r="T34" s="388"/>
      <c r="U34" s="388"/>
      <c r="V34" s="71"/>
    </row>
    <row r="35" spans="2:22" s="72" customFormat="1" ht="17.45" customHeight="1">
      <c r="B35" s="69"/>
      <c r="C35" s="425"/>
      <c r="D35" s="422"/>
      <c r="E35" s="422"/>
      <c r="F35" s="423"/>
      <c r="G35" s="374" t="s">
        <v>126</v>
      </c>
      <c r="H35" s="388" t="s">
        <v>328</v>
      </c>
      <c r="I35" s="388"/>
      <c r="J35" s="388"/>
      <c r="K35" s="388"/>
      <c r="L35" s="388"/>
      <c r="M35" s="388"/>
      <c r="N35" s="388"/>
      <c r="O35" s="388"/>
      <c r="P35" s="388"/>
      <c r="Q35" s="388"/>
      <c r="R35" s="388"/>
      <c r="S35" s="388"/>
      <c r="T35" s="388"/>
      <c r="U35" s="388"/>
      <c r="V35" s="71"/>
    </row>
    <row r="36" spans="2:22" s="72" customFormat="1" ht="17.45" customHeight="1">
      <c r="B36" s="69"/>
      <c r="C36" s="425"/>
      <c r="D36" s="422"/>
      <c r="E36" s="422"/>
      <c r="F36" s="423"/>
      <c r="G36" s="421"/>
      <c r="H36" s="436" t="s">
        <v>78</v>
      </c>
      <c r="I36" s="436"/>
      <c r="J36" s="436"/>
      <c r="K36" s="436"/>
      <c r="L36" s="436"/>
      <c r="M36" s="436"/>
      <c r="N36" s="436"/>
      <c r="O36" s="436"/>
      <c r="P36" s="436"/>
      <c r="Q36" s="436"/>
      <c r="R36" s="436"/>
      <c r="S36" s="436"/>
      <c r="T36" s="436"/>
      <c r="U36" s="436"/>
      <c r="V36" s="71"/>
    </row>
    <row r="37" spans="2:22" s="72" customFormat="1" ht="17.45" customHeight="1">
      <c r="B37" s="69"/>
      <c r="C37" s="425"/>
      <c r="D37" s="422"/>
      <c r="E37" s="422"/>
      <c r="F37" s="423"/>
      <c r="G37" s="375"/>
      <c r="H37" s="436" t="s">
        <v>329</v>
      </c>
      <c r="I37" s="436"/>
      <c r="J37" s="436"/>
      <c r="K37" s="436"/>
      <c r="L37" s="436"/>
      <c r="M37" s="436"/>
      <c r="N37" s="436"/>
      <c r="O37" s="436"/>
      <c r="P37" s="436"/>
      <c r="Q37" s="436"/>
      <c r="R37" s="436"/>
      <c r="S37" s="436"/>
      <c r="T37" s="436"/>
      <c r="U37" s="436"/>
      <c r="V37" s="71"/>
    </row>
    <row r="38" spans="2:22" s="72" customFormat="1" ht="16.899999999999999" customHeight="1">
      <c r="B38" s="69"/>
      <c r="C38" s="425"/>
      <c r="D38" s="422"/>
      <c r="E38" s="422"/>
      <c r="F38" s="423"/>
      <c r="G38" s="374" t="s">
        <v>209</v>
      </c>
      <c r="H38" s="437" t="s">
        <v>120</v>
      </c>
      <c r="I38" s="363"/>
      <c r="J38" s="363"/>
      <c r="K38" s="363"/>
      <c r="L38" s="363"/>
      <c r="M38" s="363"/>
      <c r="N38" s="363"/>
      <c r="O38" s="363"/>
      <c r="P38" s="363"/>
      <c r="Q38" s="363"/>
      <c r="R38" s="363"/>
      <c r="S38" s="363"/>
      <c r="T38" s="363"/>
      <c r="U38" s="364"/>
      <c r="V38" s="71"/>
    </row>
    <row r="39" spans="2:22" s="72" customFormat="1" ht="16.899999999999999" customHeight="1">
      <c r="B39" s="69"/>
      <c r="C39" s="426"/>
      <c r="D39" s="383"/>
      <c r="E39" s="383"/>
      <c r="F39" s="384"/>
      <c r="G39" s="421"/>
      <c r="H39" s="412" t="s">
        <v>121</v>
      </c>
      <c r="I39" s="413"/>
      <c r="J39" s="413"/>
      <c r="K39" s="413"/>
      <c r="L39" s="413"/>
      <c r="M39" s="413"/>
      <c r="N39" s="413"/>
      <c r="O39" s="413"/>
      <c r="P39" s="413"/>
      <c r="Q39" s="413"/>
      <c r="R39" s="413"/>
      <c r="S39" s="413"/>
      <c r="T39" s="413"/>
      <c r="U39" s="414"/>
      <c r="V39" s="71"/>
    </row>
    <row r="40" spans="2:22" s="72" customFormat="1" ht="3.6" customHeight="1">
      <c r="B40" s="69"/>
      <c r="C40" s="360"/>
      <c r="D40" s="361"/>
      <c r="E40" s="361"/>
      <c r="F40" s="361"/>
      <c r="G40" s="361"/>
      <c r="H40" s="361"/>
      <c r="I40" s="361"/>
      <c r="J40" s="361"/>
      <c r="K40" s="361"/>
      <c r="L40" s="361"/>
      <c r="M40" s="361"/>
      <c r="N40" s="361"/>
      <c r="O40" s="361"/>
      <c r="P40" s="361"/>
      <c r="Q40" s="361"/>
      <c r="R40" s="361"/>
      <c r="S40" s="361"/>
      <c r="T40" s="361"/>
      <c r="U40" s="362"/>
      <c r="V40" s="71"/>
    </row>
    <row r="41" spans="2:22" s="72" customFormat="1" ht="16.899999999999999" customHeight="1">
      <c r="B41" s="69"/>
      <c r="C41" s="377" t="s">
        <v>123</v>
      </c>
      <c r="D41" s="379" t="s">
        <v>122</v>
      </c>
      <c r="E41" s="380"/>
      <c r="F41" s="381"/>
      <c r="G41" s="75" t="s">
        <v>127</v>
      </c>
      <c r="H41" s="388" t="s">
        <v>144</v>
      </c>
      <c r="I41" s="388"/>
      <c r="J41" s="388"/>
      <c r="K41" s="388"/>
      <c r="L41" s="388"/>
      <c r="M41" s="388"/>
      <c r="N41" s="388"/>
      <c r="O41" s="388"/>
      <c r="P41" s="388"/>
      <c r="Q41" s="388"/>
      <c r="R41" s="388"/>
      <c r="S41" s="388"/>
      <c r="T41" s="388"/>
      <c r="U41" s="388"/>
      <c r="V41" s="71"/>
    </row>
    <row r="42" spans="2:22" s="72" customFormat="1" ht="16.899999999999999" customHeight="1">
      <c r="B42" s="69"/>
      <c r="C42" s="378"/>
      <c r="D42" s="382"/>
      <c r="E42" s="383"/>
      <c r="F42" s="384"/>
      <c r="G42" s="75" t="s">
        <v>275</v>
      </c>
      <c r="H42" s="376" t="s">
        <v>330</v>
      </c>
      <c r="I42" s="376"/>
      <c r="J42" s="376"/>
      <c r="K42" s="376"/>
      <c r="L42" s="376"/>
      <c r="M42" s="376"/>
      <c r="N42" s="376"/>
      <c r="O42" s="376"/>
      <c r="P42" s="376"/>
      <c r="Q42" s="376"/>
      <c r="R42" s="376"/>
      <c r="S42" s="376"/>
      <c r="T42" s="376"/>
      <c r="U42" s="376"/>
      <c r="V42" s="71"/>
    </row>
    <row r="43" spans="2:22" s="72" customFormat="1" ht="4.1500000000000004" customHeight="1">
      <c r="B43" s="69"/>
      <c r="C43" s="360"/>
      <c r="D43" s="361"/>
      <c r="E43" s="361"/>
      <c r="F43" s="361"/>
      <c r="G43" s="361"/>
      <c r="H43" s="361"/>
      <c r="I43" s="361"/>
      <c r="J43" s="361"/>
      <c r="K43" s="361"/>
      <c r="L43" s="361"/>
      <c r="M43" s="361"/>
      <c r="N43" s="361"/>
      <c r="O43" s="361"/>
      <c r="P43" s="361"/>
      <c r="Q43" s="361"/>
      <c r="R43" s="361"/>
      <c r="S43" s="361"/>
      <c r="T43" s="361"/>
      <c r="U43" s="362"/>
      <c r="V43" s="71"/>
    </row>
    <row r="44" spans="2:22" s="72" customFormat="1" ht="18" customHeight="1">
      <c r="B44" s="69"/>
      <c r="C44" s="76" t="s">
        <v>393</v>
      </c>
      <c r="D44" s="417" t="s">
        <v>85</v>
      </c>
      <c r="E44" s="417"/>
      <c r="F44" s="417"/>
      <c r="G44" s="70" t="s">
        <v>394</v>
      </c>
      <c r="H44" s="388" t="s">
        <v>87</v>
      </c>
      <c r="I44" s="388"/>
      <c r="J44" s="388"/>
      <c r="K44" s="388"/>
      <c r="L44" s="388"/>
      <c r="M44" s="388"/>
      <c r="N44" s="388"/>
      <c r="O44" s="388"/>
      <c r="P44" s="388"/>
      <c r="Q44" s="388"/>
      <c r="R44" s="388"/>
      <c r="S44" s="388"/>
      <c r="T44" s="388"/>
      <c r="U44" s="388"/>
      <c r="V44" s="77"/>
    </row>
    <row r="45" spans="2:22" ht="15.75">
      <c r="B45" s="49"/>
      <c r="C45" s="78"/>
      <c r="D45" s="47"/>
      <c r="E45" s="47"/>
      <c r="F45" s="47"/>
      <c r="G45" s="47"/>
      <c r="H45" s="47"/>
      <c r="I45" s="47"/>
      <c r="J45" s="47"/>
      <c r="K45" s="47"/>
      <c r="L45" s="47"/>
      <c r="M45" s="47"/>
      <c r="N45" s="47"/>
      <c r="O45" s="47"/>
      <c r="P45" s="47"/>
      <c r="Q45" s="47"/>
      <c r="R45" s="47"/>
      <c r="S45" s="47"/>
      <c r="T45" s="47"/>
      <c r="U45" s="47"/>
      <c r="V45" s="48"/>
    </row>
    <row r="46" spans="2:22" ht="15.75">
      <c r="B46" s="49"/>
      <c r="C46" s="79"/>
      <c r="D46" s="47"/>
      <c r="E46" s="47"/>
      <c r="F46" s="47"/>
      <c r="G46" s="47"/>
      <c r="H46" s="47"/>
      <c r="I46" s="47"/>
      <c r="J46" s="47"/>
      <c r="K46" s="47"/>
      <c r="L46" s="47"/>
      <c r="M46" s="47"/>
      <c r="N46" s="47"/>
      <c r="O46" s="47"/>
      <c r="P46" s="47"/>
      <c r="Q46" s="47"/>
      <c r="R46" s="47"/>
      <c r="S46" s="47"/>
      <c r="T46" s="47"/>
      <c r="U46" s="47"/>
      <c r="V46" s="48"/>
    </row>
    <row r="47" spans="2:22" ht="21" customHeight="1">
      <c r="B47" s="65"/>
      <c r="C47" s="405" t="s">
        <v>88</v>
      </c>
      <c r="D47" s="405"/>
      <c r="E47" s="405"/>
      <c r="F47" s="405"/>
      <c r="G47" s="405"/>
      <c r="H47" s="405"/>
      <c r="I47" s="405"/>
      <c r="J47" s="405"/>
      <c r="K47" s="405"/>
      <c r="L47" s="405"/>
      <c r="M47" s="405"/>
      <c r="N47" s="405"/>
      <c r="O47" s="405"/>
      <c r="P47" s="405"/>
      <c r="Q47" s="405"/>
      <c r="R47" s="405"/>
      <c r="S47" s="405"/>
      <c r="T47" s="405"/>
      <c r="U47" s="405"/>
      <c r="V47" s="66"/>
    </row>
    <row r="48" spans="2:22">
      <c r="B48" s="49"/>
      <c r="C48" s="63"/>
      <c r="D48" s="63"/>
      <c r="E48" s="63"/>
      <c r="F48" s="63"/>
      <c r="G48" s="63"/>
      <c r="H48" s="63"/>
      <c r="I48" s="63"/>
      <c r="J48" s="63"/>
      <c r="K48" s="63"/>
      <c r="L48" s="63"/>
      <c r="M48" s="63"/>
      <c r="N48" s="80"/>
      <c r="O48" s="80"/>
      <c r="P48" s="80"/>
      <c r="Q48" s="80"/>
      <c r="R48" s="80"/>
      <c r="S48" s="50"/>
      <c r="T48" s="50"/>
      <c r="U48" s="50"/>
      <c r="V48" s="51"/>
    </row>
    <row r="49" spans="2:22">
      <c r="B49" s="49"/>
      <c r="C49" s="415" t="s">
        <v>89</v>
      </c>
      <c r="D49" s="415"/>
      <c r="E49" s="415"/>
      <c r="F49" s="415"/>
      <c r="G49" s="415"/>
      <c r="H49" s="415"/>
      <c r="I49" s="415" t="s">
        <v>90</v>
      </c>
      <c r="J49" s="415"/>
      <c r="K49" s="415"/>
      <c r="L49" s="415"/>
      <c r="M49" s="415"/>
      <c r="N49" s="415"/>
      <c r="O49" s="415"/>
      <c r="P49" s="415"/>
      <c r="Q49" s="415"/>
      <c r="R49" s="415"/>
      <c r="S49" s="415"/>
      <c r="T49" s="415"/>
      <c r="U49" s="415"/>
      <c r="V49" s="51"/>
    </row>
    <row r="50" spans="2:22">
      <c r="B50" s="49"/>
      <c r="C50" s="359" t="s">
        <v>91</v>
      </c>
      <c r="D50" s="359"/>
      <c r="E50" s="359"/>
      <c r="F50" s="359"/>
      <c r="G50" s="359"/>
      <c r="H50" s="359"/>
      <c r="I50" s="359" t="s">
        <v>92</v>
      </c>
      <c r="J50" s="359"/>
      <c r="K50" s="359"/>
      <c r="L50" s="359"/>
      <c r="M50" s="359"/>
      <c r="N50" s="359"/>
      <c r="O50" s="359"/>
      <c r="P50" s="359"/>
      <c r="Q50" s="359"/>
      <c r="R50" s="359"/>
      <c r="S50" s="359"/>
      <c r="T50" s="359"/>
      <c r="U50" s="359"/>
      <c r="V50" s="51"/>
    </row>
    <row r="51" spans="2:22">
      <c r="B51" s="49"/>
      <c r="C51" s="359" t="s">
        <v>93</v>
      </c>
      <c r="D51" s="359"/>
      <c r="E51" s="359"/>
      <c r="F51" s="359"/>
      <c r="G51" s="359"/>
      <c r="H51" s="359"/>
      <c r="I51" s="359" t="s">
        <v>94</v>
      </c>
      <c r="J51" s="359"/>
      <c r="K51" s="359"/>
      <c r="L51" s="359"/>
      <c r="M51" s="359"/>
      <c r="N51" s="359"/>
      <c r="O51" s="359"/>
      <c r="P51" s="359"/>
      <c r="Q51" s="359"/>
      <c r="R51" s="359"/>
      <c r="S51" s="359"/>
      <c r="T51" s="359"/>
      <c r="U51" s="359"/>
      <c r="V51" s="51"/>
    </row>
    <row r="52" spans="2:22">
      <c r="B52" s="49"/>
      <c r="C52" s="359" t="s">
        <v>95</v>
      </c>
      <c r="D52" s="359"/>
      <c r="E52" s="359"/>
      <c r="F52" s="359"/>
      <c r="G52" s="359"/>
      <c r="H52" s="359"/>
      <c r="I52" s="359" t="s">
        <v>96</v>
      </c>
      <c r="J52" s="359"/>
      <c r="K52" s="359"/>
      <c r="L52" s="359"/>
      <c r="M52" s="359"/>
      <c r="N52" s="359"/>
      <c r="O52" s="359"/>
      <c r="P52" s="359"/>
      <c r="Q52" s="359"/>
      <c r="R52" s="359"/>
      <c r="S52" s="359"/>
      <c r="T52" s="359"/>
      <c r="U52" s="359"/>
      <c r="V52" s="51"/>
    </row>
    <row r="53" spans="2:22">
      <c r="B53" s="49"/>
      <c r="C53" s="359" t="s">
        <v>344</v>
      </c>
      <c r="D53" s="359"/>
      <c r="E53" s="359"/>
      <c r="F53" s="359"/>
      <c r="G53" s="359"/>
      <c r="H53" s="359"/>
      <c r="I53" s="359" t="s">
        <v>345</v>
      </c>
      <c r="J53" s="359"/>
      <c r="K53" s="359"/>
      <c r="L53" s="359"/>
      <c r="M53" s="359"/>
      <c r="N53" s="359"/>
      <c r="O53" s="359"/>
      <c r="P53" s="359"/>
      <c r="Q53" s="359"/>
      <c r="R53" s="359"/>
      <c r="S53" s="359"/>
      <c r="T53" s="359"/>
      <c r="U53" s="359"/>
      <c r="V53" s="51"/>
    </row>
    <row r="54" spans="2:22">
      <c r="B54" s="49"/>
      <c r="C54" s="359" t="s">
        <v>342</v>
      </c>
      <c r="D54" s="359"/>
      <c r="E54" s="359"/>
      <c r="F54" s="359"/>
      <c r="G54" s="359"/>
      <c r="H54" s="359"/>
      <c r="I54" s="359" t="s">
        <v>343</v>
      </c>
      <c r="J54" s="359"/>
      <c r="K54" s="359"/>
      <c r="L54" s="359"/>
      <c r="M54" s="359"/>
      <c r="N54" s="359"/>
      <c r="O54" s="359"/>
      <c r="P54" s="359"/>
      <c r="Q54" s="359"/>
      <c r="R54" s="359"/>
      <c r="S54" s="359"/>
      <c r="T54" s="359"/>
      <c r="U54" s="359"/>
      <c r="V54" s="51"/>
    </row>
    <row r="55" spans="2:22">
      <c r="B55" s="49"/>
      <c r="C55" s="359" t="s">
        <v>139</v>
      </c>
      <c r="D55" s="359"/>
      <c r="E55" s="359"/>
      <c r="F55" s="359"/>
      <c r="G55" s="359"/>
      <c r="H55" s="359"/>
      <c r="I55" s="359" t="s">
        <v>140</v>
      </c>
      <c r="J55" s="359"/>
      <c r="K55" s="359"/>
      <c r="L55" s="359"/>
      <c r="M55" s="359"/>
      <c r="N55" s="359"/>
      <c r="O55" s="359"/>
      <c r="P55" s="359"/>
      <c r="Q55" s="359"/>
      <c r="R55" s="359"/>
      <c r="S55" s="359"/>
      <c r="T55" s="359"/>
      <c r="U55" s="359"/>
      <c r="V55" s="51"/>
    </row>
    <row r="56" spans="2:22">
      <c r="B56" s="49"/>
      <c r="C56" s="359" t="s">
        <v>97</v>
      </c>
      <c r="D56" s="359"/>
      <c r="E56" s="359"/>
      <c r="F56" s="359"/>
      <c r="G56" s="359"/>
      <c r="H56" s="359"/>
      <c r="I56" s="359" t="s">
        <v>98</v>
      </c>
      <c r="J56" s="359"/>
      <c r="K56" s="359"/>
      <c r="L56" s="359"/>
      <c r="M56" s="359"/>
      <c r="N56" s="359"/>
      <c r="O56" s="359"/>
      <c r="P56" s="359"/>
      <c r="Q56" s="359"/>
      <c r="R56" s="359"/>
      <c r="S56" s="359"/>
      <c r="T56" s="359"/>
      <c r="U56" s="359"/>
      <c r="V56" s="51"/>
    </row>
    <row r="57" spans="2:22">
      <c r="B57" s="49"/>
      <c r="C57" s="359" t="s">
        <v>354</v>
      </c>
      <c r="D57" s="359"/>
      <c r="E57" s="359"/>
      <c r="F57" s="359"/>
      <c r="G57" s="359"/>
      <c r="H57" s="359"/>
      <c r="I57" s="359" t="s">
        <v>355</v>
      </c>
      <c r="J57" s="359"/>
      <c r="K57" s="359"/>
      <c r="L57" s="359"/>
      <c r="M57" s="359"/>
      <c r="N57" s="359"/>
      <c r="O57" s="359"/>
      <c r="P57" s="359"/>
      <c r="Q57" s="359"/>
      <c r="R57" s="359"/>
      <c r="S57" s="359"/>
      <c r="T57" s="359"/>
      <c r="U57" s="359"/>
      <c r="V57" s="51"/>
    </row>
    <row r="58" spans="2:22">
      <c r="B58" s="49"/>
      <c r="C58" s="359" t="s">
        <v>350</v>
      </c>
      <c r="D58" s="359"/>
      <c r="E58" s="359"/>
      <c r="F58" s="359"/>
      <c r="G58" s="359"/>
      <c r="H58" s="359"/>
      <c r="I58" s="359" t="s">
        <v>352</v>
      </c>
      <c r="J58" s="359"/>
      <c r="K58" s="359"/>
      <c r="L58" s="359"/>
      <c r="M58" s="359"/>
      <c r="N58" s="359"/>
      <c r="O58" s="359"/>
      <c r="P58" s="359"/>
      <c r="Q58" s="359"/>
      <c r="R58" s="359"/>
      <c r="S58" s="359"/>
      <c r="T58" s="359"/>
      <c r="U58" s="359"/>
      <c r="V58" s="51"/>
    </row>
    <row r="59" spans="2:22">
      <c r="B59" s="49"/>
      <c r="C59" s="359" t="s">
        <v>351</v>
      </c>
      <c r="D59" s="359"/>
      <c r="E59" s="359"/>
      <c r="F59" s="359"/>
      <c r="G59" s="359"/>
      <c r="H59" s="359"/>
      <c r="I59" s="359" t="s">
        <v>353</v>
      </c>
      <c r="J59" s="359"/>
      <c r="K59" s="359"/>
      <c r="L59" s="359"/>
      <c r="M59" s="359"/>
      <c r="N59" s="359"/>
      <c r="O59" s="359"/>
      <c r="P59" s="359"/>
      <c r="Q59" s="359"/>
      <c r="R59" s="359"/>
      <c r="S59" s="359"/>
      <c r="T59" s="359"/>
      <c r="U59" s="359"/>
      <c r="V59" s="51"/>
    </row>
    <row r="60" spans="2:22">
      <c r="B60" s="49"/>
      <c r="C60" s="359" t="s">
        <v>99</v>
      </c>
      <c r="D60" s="359"/>
      <c r="E60" s="359"/>
      <c r="F60" s="359"/>
      <c r="G60" s="359"/>
      <c r="H60" s="359"/>
      <c r="I60" s="359" t="s">
        <v>100</v>
      </c>
      <c r="J60" s="359"/>
      <c r="K60" s="359"/>
      <c r="L60" s="359"/>
      <c r="M60" s="359"/>
      <c r="N60" s="359"/>
      <c r="O60" s="359"/>
      <c r="P60" s="359"/>
      <c r="Q60" s="359"/>
      <c r="R60" s="359"/>
      <c r="S60" s="359"/>
      <c r="T60" s="359"/>
      <c r="U60" s="359"/>
      <c r="V60" s="51"/>
    </row>
    <row r="61" spans="2:22">
      <c r="B61" s="49"/>
      <c r="C61" s="359" t="s">
        <v>101</v>
      </c>
      <c r="D61" s="359"/>
      <c r="E61" s="359"/>
      <c r="F61" s="359"/>
      <c r="G61" s="359"/>
      <c r="H61" s="359"/>
      <c r="I61" s="359" t="s">
        <v>102</v>
      </c>
      <c r="J61" s="359"/>
      <c r="K61" s="359"/>
      <c r="L61" s="359"/>
      <c r="M61" s="359"/>
      <c r="N61" s="359"/>
      <c r="O61" s="359"/>
      <c r="P61" s="359"/>
      <c r="Q61" s="359"/>
      <c r="R61" s="359"/>
      <c r="S61" s="359"/>
      <c r="T61" s="359"/>
      <c r="U61" s="359"/>
      <c r="V61" s="51"/>
    </row>
    <row r="62" spans="2:22">
      <c r="B62" s="49"/>
      <c r="C62" s="359" t="s">
        <v>103</v>
      </c>
      <c r="D62" s="359"/>
      <c r="E62" s="359"/>
      <c r="F62" s="359"/>
      <c r="G62" s="359"/>
      <c r="H62" s="359"/>
      <c r="I62" s="359" t="s">
        <v>104</v>
      </c>
      <c r="J62" s="359"/>
      <c r="K62" s="359"/>
      <c r="L62" s="359"/>
      <c r="M62" s="359"/>
      <c r="N62" s="359"/>
      <c r="O62" s="359"/>
      <c r="P62" s="359"/>
      <c r="Q62" s="359"/>
      <c r="R62" s="359"/>
      <c r="S62" s="359"/>
      <c r="T62" s="359"/>
      <c r="U62" s="359"/>
      <c r="V62" s="51"/>
    </row>
    <row r="63" spans="2:22">
      <c r="B63" s="49"/>
      <c r="C63" s="359" t="s">
        <v>105</v>
      </c>
      <c r="D63" s="359"/>
      <c r="E63" s="359"/>
      <c r="F63" s="359"/>
      <c r="G63" s="359"/>
      <c r="H63" s="359"/>
      <c r="I63" s="359" t="s">
        <v>106</v>
      </c>
      <c r="J63" s="359"/>
      <c r="K63" s="359"/>
      <c r="L63" s="359"/>
      <c r="M63" s="359"/>
      <c r="N63" s="359"/>
      <c r="O63" s="359"/>
      <c r="P63" s="359"/>
      <c r="Q63" s="359"/>
      <c r="R63" s="359"/>
      <c r="S63" s="359"/>
      <c r="T63" s="359"/>
      <c r="U63" s="359"/>
      <c r="V63" s="51"/>
    </row>
    <row r="64" spans="2:22">
      <c r="B64" s="49"/>
      <c r="C64" s="359" t="s">
        <v>107</v>
      </c>
      <c r="D64" s="359"/>
      <c r="E64" s="359"/>
      <c r="F64" s="359"/>
      <c r="G64" s="359"/>
      <c r="H64" s="359"/>
      <c r="I64" s="359" t="s">
        <v>108</v>
      </c>
      <c r="J64" s="359"/>
      <c r="K64" s="359"/>
      <c r="L64" s="359"/>
      <c r="M64" s="359"/>
      <c r="N64" s="359"/>
      <c r="O64" s="359"/>
      <c r="P64" s="359"/>
      <c r="Q64" s="359"/>
      <c r="R64" s="359"/>
      <c r="S64" s="359"/>
      <c r="T64" s="359"/>
      <c r="U64" s="359"/>
      <c r="V64" s="51"/>
    </row>
    <row r="65" spans="2:22">
      <c r="B65" s="49"/>
      <c r="C65" s="359" t="s">
        <v>109</v>
      </c>
      <c r="D65" s="359"/>
      <c r="E65" s="359"/>
      <c r="F65" s="359"/>
      <c r="G65" s="359"/>
      <c r="H65" s="359"/>
      <c r="I65" s="359" t="s">
        <v>110</v>
      </c>
      <c r="J65" s="359"/>
      <c r="K65" s="359"/>
      <c r="L65" s="359"/>
      <c r="M65" s="359"/>
      <c r="N65" s="359"/>
      <c r="O65" s="359"/>
      <c r="P65" s="359"/>
      <c r="Q65" s="359"/>
      <c r="R65" s="359"/>
      <c r="S65" s="359"/>
      <c r="T65" s="359"/>
      <c r="U65" s="359"/>
      <c r="V65" s="51"/>
    </row>
    <row r="66" spans="2:22">
      <c r="B66" s="49"/>
      <c r="C66" s="359" t="s">
        <v>347</v>
      </c>
      <c r="D66" s="359"/>
      <c r="E66" s="359"/>
      <c r="F66" s="359"/>
      <c r="G66" s="359"/>
      <c r="H66" s="359"/>
      <c r="I66" s="359" t="s">
        <v>346</v>
      </c>
      <c r="J66" s="359"/>
      <c r="K66" s="359"/>
      <c r="L66" s="359"/>
      <c r="M66" s="359"/>
      <c r="N66" s="359"/>
      <c r="O66" s="359"/>
      <c r="P66" s="359"/>
      <c r="Q66" s="359"/>
      <c r="R66" s="359"/>
      <c r="S66" s="359"/>
      <c r="T66" s="359"/>
      <c r="U66" s="359"/>
      <c r="V66" s="51"/>
    </row>
    <row r="67" spans="2:22">
      <c r="B67" s="49"/>
      <c r="C67" s="359" t="s">
        <v>349</v>
      </c>
      <c r="D67" s="359"/>
      <c r="E67" s="359"/>
      <c r="F67" s="359"/>
      <c r="G67" s="359"/>
      <c r="H67" s="359"/>
      <c r="I67" s="359" t="s">
        <v>348</v>
      </c>
      <c r="J67" s="359"/>
      <c r="K67" s="359"/>
      <c r="L67" s="359"/>
      <c r="M67" s="359"/>
      <c r="N67" s="359"/>
      <c r="O67" s="359"/>
      <c r="P67" s="359"/>
      <c r="Q67" s="359"/>
      <c r="R67" s="359"/>
      <c r="S67" s="359"/>
      <c r="T67" s="359"/>
      <c r="U67" s="359"/>
      <c r="V67" s="51"/>
    </row>
    <row r="68" spans="2:22">
      <c r="B68" s="49"/>
      <c r="C68" s="359" t="s">
        <v>357</v>
      </c>
      <c r="D68" s="359"/>
      <c r="E68" s="359"/>
      <c r="F68" s="359"/>
      <c r="G68" s="359"/>
      <c r="H68" s="359"/>
      <c r="I68" s="359" t="s">
        <v>356</v>
      </c>
      <c r="J68" s="359"/>
      <c r="K68" s="359"/>
      <c r="L68" s="359"/>
      <c r="M68" s="359"/>
      <c r="N68" s="359"/>
      <c r="O68" s="359"/>
      <c r="P68" s="359"/>
      <c r="Q68" s="359"/>
      <c r="R68" s="359"/>
      <c r="S68" s="359"/>
      <c r="T68" s="359"/>
      <c r="U68" s="359"/>
      <c r="V68" s="51"/>
    </row>
    <row r="69" spans="2:22">
      <c r="B69" s="49"/>
      <c r="C69" s="63"/>
      <c r="D69" s="63"/>
      <c r="E69" s="63"/>
      <c r="F69" s="63"/>
      <c r="G69" s="63"/>
      <c r="H69" s="63"/>
      <c r="I69" s="63"/>
      <c r="J69" s="63"/>
      <c r="K69" s="63"/>
      <c r="L69" s="63"/>
      <c r="M69" s="63"/>
      <c r="N69" s="63"/>
      <c r="O69" s="63"/>
      <c r="P69" s="63"/>
      <c r="Q69" s="63"/>
      <c r="R69" s="63"/>
      <c r="S69" s="63"/>
      <c r="T69" s="63"/>
      <c r="U69" s="63"/>
      <c r="V69" s="51"/>
    </row>
    <row r="70" spans="2:22" ht="21.6" customHeight="1">
      <c r="B70" s="65"/>
      <c r="C70" s="405" t="s">
        <v>111</v>
      </c>
      <c r="D70" s="405"/>
      <c r="E70" s="405"/>
      <c r="F70" s="405"/>
      <c r="G70" s="405"/>
      <c r="H70" s="405"/>
      <c r="I70" s="405"/>
      <c r="J70" s="405"/>
      <c r="K70" s="405"/>
      <c r="L70" s="405"/>
      <c r="M70" s="405"/>
      <c r="N70" s="405"/>
      <c r="O70" s="405"/>
      <c r="P70" s="405"/>
      <c r="Q70" s="405"/>
      <c r="R70" s="405"/>
      <c r="S70" s="405"/>
      <c r="T70" s="405"/>
      <c r="U70" s="405"/>
      <c r="V70" s="66"/>
    </row>
    <row r="71" spans="2:22">
      <c r="B71" s="49"/>
      <c r="C71" s="63"/>
      <c r="D71" s="63"/>
      <c r="E71" s="63"/>
      <c r="F71" s="63"/>
      <c r="G71" s="63"/>
      <c r="H71" s="63"/>
      <c r="I71" s="63"/>
      <c r="J71" s="63"/>
      <c r="K71" s="63"/>
      <c r="L71" s="63"/>
      <c r="M71" s="63"/>
      <c r="N71" s="63"/>
      <c r="O71" s="63"/>
      <c r="P71" s="63"/>
      <c r="Q71" s="63"/>
      <c r="R71" s="63"/>
      <c r="S71" s="63"/>
      <c r="T71" s="63"/>
      <c r="U71" s="63"/>
      <c r="V71" s="51"/>
    </row>
    <row r="72" spans="2:22">
      <c r="B72" s="49"/>
      <c r="C72" s="415" t="s">
        <v>112</v>
      </c>
      <c r="D72" s="415"/>
      <c r="E72" s="415"/>
      <c r="F72" s="415"/>
      <c r="G72" s="415"/>
      <c r="H72" s="415"/>
      <c r="I72" s="415" t="s">
        <v>113</v>
      </c>
      <c r="J72" s="415"/>
      <c r="K72" s="415"/>
      <c r="L72" s="415"/>
      <c r="M72" s="415"/>
      <c r="N72" s="415"/>
      <c r="O72" s="415"/>
      <c r="P72" s="415"/>
      <c r="Q72" s="415"/>
      <c r="R72" s="415"/>
      <c r="S72" s="415"/>
      <c r="T72" s="415"/>
      <c r="U72" s="415"/>
      <c r="V72" s="51"/>
    </row>
    <row r="73" spans="2:22">
      <c r="B73" s="49"/>
      <c r="C73" s="359" t="s">
        <v>116</v>
      </c>
      <c r="D73" s="359"/>
      <c r="E73" s="359"/>
      <c r="F73" s="359"/>
      <c r="G73" s="359"/>
      <c r="H73" s="359"/>
      <c r="I73" s="359" t="s">
        <v>115</v>
      </c>
      <c r="J73" s="359"/>
      <c r="K73" s="359"/>
      <c r="L73" s="359"/>
      <c r="M73" s="359"/>
      <c r="N73" s="359"/>
      <c r="O73" s="359"/>
      <c r="P73" s="359"/>
      <c r="Q73" s="359"/>
      <c r="R73" s="359"/>
      <c r="S73" s="359"/>
      <c r="T73" s="359"/>
      <c r="U73" s="359"/>
      <c r="V73" s="51"/>
    </row>
    <row r="74" spans="2:22">
      <c r="B74" s="49"/>
      <c r="C74" s="359" t="s">
        <v>371</v>
      </c>
      <c r="D74" s="359"/>
      <c r="E74" s="359"/>
      <c r="F74" s="359"/>
      <c r="G74" s="359"/>
      <c r="H74" s="359"/>
      <c r="I74" s="359" t="s">
        <v>372</v>
      </c>
      <c r="J74" s="359"/>
      <c r="K74" s="359"/>
      <c r="L74" s="359"/>
      <c r="M74" s="359"/>
      <c r="N74" s="359"/>
      <c r="O74" s="359"/>
      <c r="P74" s="359"/>
      <c r="Q74" s="359"/>
      <c r="R74" s="359"/>
      <c r="S74" s="359"/>
      <c r="T74" s="359"/>
      <c r="U74" s="359"/>
      <c r="V74" s="51"/>
    </row>
    <row r="75" spans="2:22">
      <c r="B75" s="49"/>
      <c r="C75" s="359" t="s">
        <v>373</v>
      </c>
      <c r="D75" s="359"/>
      <c r="E75" s="359"/>
      <c r="F75" s="359"/>
      <c r="G75" s="359"/>
      <c r="H75" s="359"/>
      <c r="I75" s="359" t="s">
        <v>375</v>
      </c>
      <c r="J75" s="359"/>
      <c r="K75" s="359"/>
      <c r="L75" s="359"/>
      <c r="M75" s="359"/>
      <c r="N75" s="359"/>
      <c r="O75" s="359"/>
      <c r="P75" s="359"/>
      <c r="Q75" s="359"/>
      <c r="R75" s="359"/>
      <c r="S75" s="359"/>
      <c r="T75" s="359"/>
      <c r="U75" s="359"/>
      <c r="V75" s="51"/>
    </row>
    <row r="76" spans="2:22">
      <c r="B76" s="49"/>
      <c r="C76" s="359" t="s">
        <v>386</v>
      </c>
      <c r="D76" s="359"/>
      <c r="E76" s="359"/>
      <c r="F76" s="359"/>
      <c r="G76" s="359"/>
      <c r="H76" s="359"/>
      <c r="I76" s="359" t="s">
        <v>387</v>
      </c>
      <c r="J76" s="359"/>
      <c r="K76" s="359"/>
      <c r="L76" s="359"/>
      <c r="M76" s="359"/>
      <c r="N76" s="359"/>
      <c r="O76" s="359"/>
      <c r="P76" s="359"/>
      <c r="Q76" s="359"/>
      <c r="R76" s="359"/>
      <c r="S76" s="359"/>
      <c r="T76" s="359"/>
      <c r="U76" s="359"/>
      <c r="V76" s="51"/>
    </row>
    <row r="77" spans="2:22">
      <c r="B77" s="49"/>
      <c r="C77" s="359" t="s">
        <v>389</v>
      </c>
      <c r="D77" s="359"/>
      <c r="E77" s="359"/>
      <c r="F77" s="359"/>
      <c r="G77" s="359"/>
      <c r="H77" s="359"/>
      <c r="I77" s="359" t="s">
        <v>385</v>
      </c>
      <c r="J77" s="359"/>
      <c r="K77" s="359"/>
      <c r="L77" s="359"/>
      <c r="M77" s="359"/>
      <c r="N77" s="359"/>
      <c r="O77" s="359"/>
      <c r="P77" s="359"/>
      <c r="Q77" s="359"/>
      <c r="R77" s="359"/>
      <c r="S77" s="359"/>
      <c r="T77" s="359"/>
      <c r="U77" s="359"/>
      <c r="V77" s="51"/>
    </row>
    <row r="78" spans="2:22">
      <c r="B78" s="49"/>
      <c r="C78" s="359" t="s">
        <v>390</v>
      </c>
      <c r="D78" s="359"/>
      <c r="E78" s="359"/>
      <c r="F78" s="359"/>
      <c r="G78" s="359"/>
      <c r="H78" s="359"/>
      <c r="I78" s="359" t="s">
        <v>391</v>
      </c>
      <c r="J78" s="359"/>
      <c r="K78" s="359"/>
      <c r="L78" s="359"/>
      <c r="M78" s="359"/>
      <c r="N78" s="359"/>
      <c r="O78" s="359"/>
      <c r="P78" s="359"/>
      <c r="Q78" s="359"/>
      <c r="R78" s="359"/>
      <c r="S78" s="359"/>
      <c r="T78" s="359"/>
      <c r="U78" s="359"/>
      <c r="V78" s="51"/>
    </row>
    <row r="79" spans="2:22" ht="15.75">
      <c r="B79" s="49"/>
      <c r="C79" s="79"/>
      <c r="D79" s="47"/>
      <c r="E79" s="47"/>
      <c r="F79" s="47"/>
      <c r="G79" s="47"/>
      <c r="H79" s="47"/>
      <c r="I79" s="47"/>
      <c r="J79" s="47"/>
      <c r="K79" s="47"/>
      <c r="L79" s="47"/>
      <c r="M79" s="47"/>
      <c r="N79" s="47"/>
      <c r="O79" s="47"/>
      <c r="P79" s="47"/>
      <c r="Q79" s="47"/>
      <c r="R79" s="47"/>
      <c r="S79" s="47"/>
      <c r="T79" s="47"/>
      <c r="U79" s="47"/>
      <c r="V79" s="48"/>
    </row>
    <row r="80" spans="2:22" ht="6.6" customHeight="1" thickBot="1">
      <c r="B80" s="409"/>
      <c r="C80" s="410"/>
      <c r="D80" s="410"/>
      <c r="E80" s="410"/>
      <c r="F80" s="410"/>
      <c r="G80" s="410"/>
      <c r="H80" s="410"/>
      <c r="I80" s="410"/>
      <c r="J80" s="410"/>
      <c r="K80" s="410"/>
      <c r="L80" s="410"/>
      <c r="M80" s="410"/>
      <c r="N80" s="410"/>
      <c r="O80" s="410"/>
      <c r="P80" s="410"/>
      <c r="Q80" s="410"/>
      <c r="R80" s="410"/>
      <c r="S80" s="410"/>
      <c r="T80" s="410"/>
      <c r="U80" s="410"/>
      <c r="V80" s="411"/>
    </row>
    <row r="81" spans="2:2">
      <c r="B81" s="81"/>
    </row>
  </sheetData>
  <sheetProtection algorithmName="SHA-512" hashValue="+u7QcV+OxU49y5kCctFnF6dUFu1OhCRkF3qfYQtJFMtP9TGHZMeMQHLv5k4PHFg9SBGgjSCsyIjtt3CD1O74UA==" saltValue="3NX8V2SZvocwKLQTv0rgXQ==" spinCount="100000" sheet="1" objects="1" scenarios="1"/>
  <mergeCells count="129">
    <mergeCell ref="C33:C39"/>
    <mergeCell ref="E8:U8"/>
    <mergeCell ref="E11:U11"/>
    <mergeCell ref="E14:U14"/>
    <mergeCell ref="E16:U16"/>
    <mergeCell ref="E9:U9"/>
    <mergeCell ref="H36:U36"/>
    <mergeCell ref="H38:U38"/>
    <mergeCell ref="G38:G39"/>
    <mergeCell ref="H37:U37"/>
    <mergeCell ref="E7:U7"/>
    <mergeCell ref="E10:U10"/>
    <mergeCell ref="E12:U12"/>
    <mergeCell ref="E13:U13"/>
    <mergeCell ref="E15:U15"/>
    <mergeCell ref="E17:U17"/>
    <mergeCell ref="E18:U18"/>
    <mergeCell ref="H35:U35"/>
    <mergeCell ref="G35:G37"/>
    <mergeCell ref="E19:U19"/>
    <mergeCell ref="H33:U33"/>
    <mergeCell ref="D33:F39"/>
    <mergeCell ref="G33:G34"/>
    <mergeCell ref="H34:U34"/>
    <mergeCell ref="C67:H67"/>
    <mergeCell ref="I67:U67"/>
    <mergeCell ref="C65:H65"/>
    <mergeCell ref="I65:U65"/>
    <mergeCell ref="C66:H66"/>
    <mergeCell ref="I66:U66"/>
    <mergeCell ref="I61:U61"/>
    <mergeCell ref="C57:H57"/>
    <mergeCell ref="I57:U57"/>
    <mergeCell ref="C49:H49"/>
    <mergeCell ref="D24:F24"/>
    <mergeCell ref="H24:U24"/>
    <mergeCell ref="C58:H58"/>
    <mergeCell ref="C59:H59"/>
    <mergeCell ref="I58:U58"/>
    <mergeCell ref="I59:U59"/>
    <mergeCell ref="H25:U25"/>
    <mergeCell ref="C54:H54"/>
    <mergeCell ref="I54:U54"/>
    <mergeCell ref="C53:H53"/>
    <mergeCell ref="I53:U53"/>
    <mergeCell ref="I49:U49"/>
    <mergeCell ref="C40:U40"/>
    <mergeCell ref="C51:H51"/>
    <mergeCell ref="I51:U51"/>
    <mergeCell ref="C52:H52"/>
    <mergeCell ref="I52:U52"/>
    <mergeCell ref="C43:U43"/>
    <mergeCell ref="D44:F44"/>
    <mergeCell ref="H44:U44"/>
    <mergeCell ref="C47:U47"/>
    <mergeCell ref="H41:U41"/>
    <mergeCell ref="C30:U30"/>
    <mergeCell ref="C78:H78"/>
    <mergeCell ref="I78:U78"/>
    <mergeCell ref="B80:V80"/>
    <mergeCell ref="H39:U39"/>
    <mergeCell ref="D31:F31"/>
    <mergeCell ref="H31:U31"/>
    <mergeCell ref="C68:H68"/>
    <mergeCell ref="I68:U68"/>
    <mergeCell ref="C70:U70"/>
    <mergeCell ref="C72:H72"/>
    <mergeCell ref="I72:U72"/>
    <mergeCell ref="C73:H73"/>
    <mergeCell ref="I73:U73"/>
    <mergeCell ref="C62:H62"/>
    <mergeCell ref="I62:U62"/>
    <mergeCell ref="C63:H63"/>
    <mergeCell ref="I63:U63"/>
    <mergeCell ref="C64:H64"/>
    <mergeCell ref="I64:U64"/>
    <mergeCell ref="C56:H56"/>
    <mergeCell ref="I56:U56"/>
    <mergeCell ref="C60:H60"/>
    <mergeCell ref="I60:U60"/>
    <mergeCell ref="C61:H61"/>
    <mergeCell ref="S1:S2"/>
    <mergeCell ref="G25:G26"/>
    <mergeCell ref="D25:F26"/>
    <mergeCell ref="C24:C26"/>
    <mergeCell ref="H26:U26"/>
    <mergeCell ref="T1:T2"/>
    <mergeCell ref="C17:D19"/>
    <mergeCell ref="I1:J2"/>
    <mergeCell ref="E1:F2"/>
    <mergeCell ref="G1:H2"/>
    <mergeCell ref="C15:D15"/>
    <mergeCell ref="C9:D13"/>
    <mergeCell ref="B3:V3"/>
    <mergeCell ref="C4:U4"/>
    <mergeCell ref="C6:D7"/>
    <mergeCell ref="B1:D2"/>
    <mergeCell ref="K1:L2"/>
    <mergeCell ref="M1:N2"/>
    <mergeCell ref="O1:P2"/>
    <mergeCell ref="Q1:R2"/>
    <mergeCell ref="C21:U21"/>
    <mergeCell ref="D23:F23"/>
    <mergeCell ref="G23:U23"/>
    <mergeCell ref="E6:U6"/>
    <mergeCell ref="C77:H77"/>
    <mergeCell ref="I77:U77"/>
    <mergeCell ref="C27:U27"/>
    <mergeCell ref="H28:U28"/>
    <mergeCell ref="H29:L29"/>
    <mergeCell ref="M29:O29"/>
    <mergeCell ref="P29:R29"/>
    <mergeCell ref="S29:U29"/>
    <mergeCell ref="D28:F29"/>
    <mergeCell ref="C28:C29"/>
    <mergeCell ref="G28:G29"/>
    <mergeCell ref="C74:H74"/>
    <mergeCell ref="C75:H75"/>
    <mergeCell ref="I74:U74"/>
    <mergeCell ref="I75:U75"/>
    <mergeCell ref="C76:H76"/>
    <mergeCell ref="I76:U76"/>
    <mergeCell ref="C55:H55"/>
    <mergeCell ref="I55:U55"/>
    <mergeCell ref="H42:U42"/>
    <mergeCell ref="C41:C42"/>
    <mergeCell ref="D41:F42"/>
    <mergeCell ref="C50:H50"/>
    <mergeCell ref="I50:U50"/>
  </mergeCells>
  <phoneticPr fontId="14" type="noConversion"/>
  <hyperlinks>
    <hyperlink ref="B1:D2" location="Home!C14" display="HOME" xr:uid="{54FC80E8-7C66-4998-B1B6-4AC25B4346BB}"/>
    <hyperlink ref="E1:F2" location="Instructions!C4" display="INSTRUCTIONS" xr:uid="{5D358983-B4EA-4766-B1C5-8DEA9BBBE700}"/>
    <hyperlink ref="G1:H2" location="'PO Details'!C4" display="PO DETAILS" xr:uid="{07876830-CECF-47C3-A835-0171DA33530D}"/>
    <hyperlink ref="I1:J2" location="'Section 1_P2'!C4" display="SECTION 1" xr:uid="{03B5454F-78FE-44B0-A068-A404F43CEDE7}"/>
    <hyperlink ref="K1:L2" location="'Section 2_P4'!C4" display="SECTION 2" xr:uid="{BBE18958-7720-44A2-8C9E-C84F97AB29F5}"/>
    <hyperlink ref="M1:N2" location="'Section 3_P5'!C4" display="SECTION 3" xr:uid="{996319DA-6592-421B-AE74-AC109F370FC1}"/>
    <hyperlink ref="O1:P2" location="'Section 4_P6'!C4" display="SECTION 4" xr:uid="{D6F4DC99-9A73-4A48-8189-383ACFAEB9DD}"/>
    <hyperlink ref="Q1:R2" location="'Section 5_P7'!C4" display="SECTION 5" xr:uid="{F0418AB3-D758-45BB-AA0B-3C810CEEA358}"/>
    <hyperlink ref="S1:S2" location="'Section 6_EF'!C4" display="SECTION 6" xr:uid="{E66A1278-8C55-47B7-A79F-E9F60FDE15F8}"/>
    <hyperlink ref="T1:T2" location="'Section 7_P12'!C4" display="SECTION 7" xr:uid="{816CC20E-0D60-4296-AE3D-ACB15A52ACEC}"/>
    <hyperlink ref="H42:U42" r:id="rId1" display="Guidelines on how to complete the ESMP are described in the RSB Impact Assessment Guidelines (RSB-GUI-01-002-01) available here." xr:uid="{163BAD7C-5FEF-47AF-B0F1-9769FDC3A47E}"/>
    <hyperlink ref="M29:O29" r:id="rId2" display=" e.g., www.rsb.org" xr:uid="{F3BF846D-9E0A-4365-96B6-BE0976D02D3A}"/>
    <hyperlink ref="S29:U29" r:id="rId3" display="Click here." xr:uid="{651CD2FF-BABC-4304-8928-BC15399461D3}"/>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DABC2"/>
  </sheetPr>
  <dimension ref="A1:BY412"/>
  <sheetViews>
    <sheetView showGridLines="0" zoomScale="90" zoomScaleNormal="90" workbookViewId="0">
      <pane ySplit="4" topLeftCell="A5" activePane="bottomLeft" state="frozen"/>
      <selection pane="bottomLeft" activeCell="D1" sqref="D1:D2"/>
    </sheetView>
  </sheetViews>
  <sheetFormatPr defaultColWidth="8.85546875" defaultRowHeight="14.25"/>
  <cols>
    <col min="1" max="1" width="1.140625" style="102" customWidth="1"/>
    <col min="2" max="2" width="3.42578125" style="17" customWidth="1"/>
    <col min="3" max="3" width="4.28515625" style="17" customWidth="1"/>
    <col min="4" max="4" width="17.140625" style="15" customWidth="1"/>
    <col min="5" max="5" width="13.28515625" style="15" customWidth="1"/>
    <col min="6" max="6" width="11.28515625" style="15" customWidth="1"/>
    <col min="7" max="7" width="11.42578125" style="15" customWidth="1"/>
    <col min="8" max="8" width="17.42578125" style="15" customWidth="1"/>
    <col min="9" max="9" width="4.5703125" style="15" customWidth="1"/>
    <col min="10" max="10" width="8.85546875" style="15"/>
    <col min="11" max="11" width="12" style="15" customWidth="1"/>
    <col min="12" max="12" width="13.85546875" style="15" customWidth="1"/>
    <col min="13" max="13" width="9.42578125" style="15" customWidth="1"/>
    <col min="14" max="14" width="8.85546875" style="15" customWidth="1"/>
    <col min="15" max="15" width="13.5703125" style="15" customWidth="1"/>
    <col min="16" max="16" width="16.7109375" style="15" customWidth="1"/>
    <col min="17" max="17" width="15.28515625" style="15" customWidth="1"/>
    <col min="18" max="18" width="21.7109375" style="15" customWidth="1"/>
    <col min="19" max="19" width="3" style="15" customWidth="1"/>
    <col min="20" max="20" width="4.28515625" style="94" customWidth="1"/>
    <col min="21" max="21" width="9.7109375" style="15" hidden="1" customWidth="1"/>
    <col min="22" max="22" width="28.28515625" style="15" hidden="1" customWidth="1"/>
    <col min="23" max="23" width="1.28515625" style="15" hidden="1" customWidth="1"/>
    <col min="24" max="16384" width="8.85546875" style="15"/>
  </cols>
  <sheetData>
    <row r="1" spans="1:77" s="58" customFormat="1" ht="13.15" customHeight="1">
      <c r="A1" s="102"/>
      <c r="B1" s="479" t="s">
        <v>55</v>
      </c>
      <c r="C1" s="480"/>
      <c r="D1" s="454" t="s">
        <v>56</v>
      </c>
      <c r="E1" s="455" t="s">
        <v>131</v>
      </c>
      <c r="F1" s="454" t="s">
        <v>132</v>
      </c>
      <c r="G1" s="454" t="s">
        <v>133</v>
      </c>
      <c r="H1" s="474" t="s">
        <v>134</v>
      </c>
      <c r="I1" s="474" t="s">
        <v>135</v>
      </c>
      <c r="J1" s="474"/>
      <c r="K1" s="474" t="s">
        <v>136</v>
      </c>
      <c r="L1" s="474" t="s">
        <v>137</v>
      </c>
      <c r="M1" s="477" t="s">
        <v>138</v>
      </c>
      <c r="N1" s="477"/>
      <c r="O1" s="56"/>
      <c r="P1" s="56"/>
      <c r="Q1" s="56"/>
      <c r="R1" s="56"/>
      <c r="S1" s="57"/>
      <c r="T1" s="120"/>
      <c r="U1" s="468" t="s">
        <v>178</v>
      </c>
      <c r="V1" s="469"/>
      <c r="W1" s="470"/>
    </row>
    <row r="2" spans="1:77" s="58" customFormat="1" ht="13.15" customHeight="1">
      <c r="A2" s="102"/>
      <c r="B2" s="481"/>
      <c r="C2" s="482"/>
      <c r="D2" s="386"/>
      <c r="E2" s="392"/>
      <c r="F2" s="386"/>
      <c r="G2" s="454"/>
      <c r="H2" s="386"/>
      <c r="I2" s="386"/>
      <c r="J2" s="386"/>
      <c r="K2" s="386"/>
      <c r="L2" s="386"/>
      <c r="M2" s="478"/>
      <c r="N2" s="478"/>
      <c r="O2" s="59"/>
      <c r="P2" s="59"/>
      <c r="Q2" s="59"/>
      <c r="R2" s="59"/>
      <c r="S2" s="60"/>
      <c r="T2" s="120"/>
      <c r="U2" s="471"/>
      <c r="V2" s="472"/>
      <c r="W2" s="473"/>
    </row>
    <row r="3" spans="1:77" s="44" customFormat="1" ht="15">
      <c r="A3" s="102"/>
      <c r="B3" s="397"/>
      <c r="C3" s="398"/>
      <c r="D3" s="398"/>
      <c r="E3" s="398"/>
      <c r="F3" s="398"/>
      <c r="G3" s="398"/>
      <c r="H3" s="398"/>
      <c r="I3" s="398"/>
      <c r="J3" s="398"/>
      <c r="K3" s="398"/>
      <c r="L3" s="398"/>
      <c r="M3" s="398"/>
      <c r="N3" s="398"/>
      <c r="O3" s="398"/>
      <c r="P3" s="398"/>
      <c r="Q3" s="398"/>
      <c r="R3" s="398"/>
      <c r="S3" s="399"/>
      <c r="T3" s="121"/>
      <c r="U3" s="49"/>
      <c r="V3" s="50"/>
      <c r="W3" s="51"/>
      <c r="X3" s="58"/>
    </row>
    <row r="4" spans="1:77" s="44" customFormat="1" ht="26.25">
      <c r="A4" s="102"/>
      <c r="B4" s="61"/>
      <c r="C4" s="400" t="s">
        <v>150</v>
      </c>
      <c r="D4" s="400"/>
      <c r="E4" s="400"/>
      <c r="F4" s="400"/>
      <c r="G4" s="400"/>
      <c r="H4" s="400"/>
      <c r="I4" s="400"/>
      <c r="J4" s="400"/>
      <c r="K4" s="400"/>
      <c r="L4" s="400"/>
      <c r="M4" s="400"/>
      <c r="N4" s="400"/>
      <c r="O4" s="400"/>
      <c r="P4" s="400"/>
      <c r="Q4" s="400"/>
      <c r="R4" s="400"/>
      <c r="S4" s="62"/>
      <c r="T4" s="121"/>
      <c r="U4" s="49"/>
      <c r="V4" s="50"/>
      <c r="W4" s="51"/>
      <c r="X4" s="58"/>
    </row>
    <row r="5" spans="1:77" ht="14.45" customHeight="1">
      <c r="B5" s="125"/>
      <c r="C5" s="475" t="s">
        <v>336</v>
      </c>
      <c r="D5" s="475"/>
      <c r="E5" s="475"/>
      <c r="F5" s="475"/>
      <c r="G5" s="475"/>
      <c r="H5" s="475"/>
      <c r="I5" s="475"/>
      <c r="J5" s="475"/>
      <c r="K5" s="475"/>
      <c r="L5" s="475"/>
      <c r="M5" s="475"/>
      <c r="N5" s="475"/>
      <c r="O5" s="475"/>
      <c r="P5" s="475"/>
      <c r="Q5" s="475"/>
      <c r="R5" s="475"/>
      <c r="S5" s="123"/>
      <c r="U5" s="135"/>
      <c r="W5" s="123"/>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row>
    <row r="6" spans="1:77">
      <c r="B6" s="127"/>
      <c r="S6" s="123"/>
      <c r="U6" s="135"/>
      <c r="W6" s="123"/>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row>
    <row r="7" spans="1:77" ht="25.9" customHeight="1">
      <c r="B7" s="113"/>
      <c r="C7" s="445" t="s">
        <v>164</v>
      </c>
      <c r="D7" s="445"/>
      <c r="E7" s="445"/>
      <c r="F7" s="445"/>
      <c r="G7" s="445"/>
      <c r="H7" s="445"/>
      <c r="I7" s="445"/>
      <c r="J7" s="445"/>
      <c r="K7" s="445"/>
      <c r="L7" s="445"/>
      <c r="M7" s="445"/>
      <c r="N7" s="445"/>
      <c r="O7" s="445"/>
      <c r="P7" s="445"/>
      <c r="Q7" s="445"/>
      <c r="R7" s="445"/>
      <c r="S7" s="114"/>
      <c r="U7" s="135"/>
      <c r="W7" s="123"/>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row>
    <row r="8" spans="1:77" s="98" customFormat="1" ht="14.45" customHeight="1">
      <c r="A8" s="103"/>
      <c r="B8" s="128"/>
      <c r="C8" s="475" t="s">
        <v>337</v>
      </c>
      <c r="D8" s="475"/>
      <c r="E8" s="475"/>
      <c r="F8" s="475"/>
      <c r="G8" s="475"/>
      <c r="H8" s="475"/>
      <c r="I8" s="475"/>
      <c r="J8" s="475"/>
      <c r="K8" s="475"/>
      <c r="L8" s="475"/>
      <c r="M8" s="475"/>
      <c r="N8" s="475"/>
      <c r="O8" s="475"/>
      <c r="P8" s="475"/>
      <c r="Q8" s="475"/>
      <c r="R8" s="475"/>
      <c r="S8" s="124"/>
      <c r="T8" s="122"/>
      <c r="U8" s="136"/>
      <c r="W8" s="124"/>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row>
    <row r="9" spans="1:77" s="98" customFormat="1" ht="14.45" customHeight="1">
      <c r="A9" s="103"/>
      <c r="B9" s="129"/>
      <c r="C9" s="476" t="s">
        <v>338</v>
      </c>
      <c r="D9" s="476"/>
      <c r="E9" s="476"/>
      <c r="F9" s="476"/>
      <c r="G9" s="476"/>
      <c r="H9" s="476"/>
      <c r="I9" s="476"/>
      <c r="J9" s="476"/>
      <c r="K9" s="476"/>
      <c r="L9" s="476"/>
      <c r="M9" s="476"/>
      <c r="N9" s="476"/>
      <c r="O9" s="476"/>
      <c r="P9" s="476"/>
      <c r="Q9" s="476"/>
      <c r="R9" s="476"/>
      <c r="S9" s="124"/>
      <c r="T9" s="122"/>
      <c r="U9" s="136"/>
      <c r="W9" s="124"/>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row>
    <row r="10" spans="1:77" s="98" customFormat="1" ht="15">
      <c r="A10" s="103"/>
      <c r="B10" s="130"/>
      <c r="C10" s="131"/>
      <c r="S10" s="124"/>
      <c r="T10" s="122"/>
      <c r="U10" s="136"/>
      <c r="W10" s="124"/>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row>
    <row r="11" spans="1:77" s="98" customFormat="1" ht="15">
      <c r="A11" s="103"/>
      <c r="B11" s="129"/>
      <c r="C11" s="115" t="s">
        <v>162</v>
      </c>
      <c r="D11" s="438" t="s">
        <v>164</v>
      </c>
      <c r="E11" s="438"/>
      <c r="F11" s="438"/>
      <c r="G11" s="116" t="s">
        <v>163</v>
      </c>
      <c r="H11" s="438" t="s">
        <v>165</v>
      </c>
      <c r="I11" s="438"/>
      <c r="J11" s="438"/>
      <c r="K11" s="438" t="s">
        <v>166</v>
      </c>
      <c r="L11" s="438"/>
      <c r="M11" s="438"/>
      <c r="N11" s="438" t="s">
        <v>167</v>
      </c>
      <c r="O11" s="438"/>
      <c r="P11" s="438"/>
      <c r="Q11" s="438"/>
      <c r="R11" s="438"/>
      <c r="S11" s="124"/>
      <c r="T11" s="122"/>
      <c r="U11" s="140" t="s">
        <v>176</v>
      </c>
      <c r="V11" s="141" t="s">
        <v>177</v>
      </c>
      <c r="W11" s="124"/>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row>
    <row r="12" spans="1:77" s="98" customFormat="1" ht="27" customHeight="1">
      <c r="A12" s="103"/>
      <c r="B12" s="129"/>
      <c r="C12" s="118" t="s">
        <v>124</v>
      </c>
      <c r="D12" s="449" t="s">
        <v>1</v>
      </c>
      <c r="E12" s="449"/>
      <c r="F12" s="449"/>
      <c r="G12" s="312" t="b">
        <v>0</v>
      </c>
      <c r="H12" s="449" t="s">
        <v>39</v>
      </c>
      <c r="I12" s="449"/>
      <c r="J12" s="449"/>
      <c r="K12" s="442" t="s">
        <v>30</v>
      </c>
      <c r="L12" s="443"/>
      <c r="M12" s="444"/>
      <c r="N12" s="450" t="s">
        <v>169</v>
      </c>
      <c r="O12" s="451"/>
      <c r="P12" s="451"/>
      <c r="Q12" s="451"/>
      <c r="R12" s="452"/>
      <c r="S12" s="124"/>
      <c r="T12" s="122"/>
      <c r="U12" s="142" t="b">
        <f>G12</f>
        <v>0</v>
      </c>
      <c r="V12" s="144" t="str">
        <f>K12</f>
        <v>Please select from the drop down</v>
      </c>
      <c r="W12" s="124"/>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row>
    <row r="13" spans="1:77" s="98" customFormat="1" ht="45.6" customHeight="1">
      <c r="A13" s="103"/>
      <c r="B13" s="129"/>
      <c r="C13" s="118" t="s">
        <v>76</v>
      </c>
      <c r="D13" s="449" t="s">
        <v>2</v>
      </c>
      <c r="E13" s="449"/>
      <c r="F13" s="449"/>
      <c r="G13" s="312" t="b">
        <v>0</v>
      </c>
      <c r="H13" s="446"/>
      <c r="I13" s="447"/>
      <c r="J13" s="447"/>
      <c r="K13" s="447"/>
      <c r="L13" s="447"/>
      <c r="M13" s="448"/>
      <c r="N13" s="453" t="s">
        <v>331</v>
      </c>
      <c r="O13" s="451"/>
      <c r="P13" s="451"/>
      <c r="Q13" s="451"/>
      <c r="R13" s="452"/>
      <c r="S13" s="124"/>
      <c r="T13" s="122"/>
      <c r="U13" s="143" t="b">
        <f>G13</f>
        <v>0</v>
      </c>
      <c r="V13" s="144"/>
      <c r="W13" s="124"/>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row>
    <row r="14" spans="1:77" s="98" customFormat="1" ht="16.149999999999999" customHeight="1">
      <c r="A14" s="103"/>
      <c r="B14" s="129"/>
      <c r="C14" s="118" t="s">
        <v>79</v>
      </c>
      <c r="D14" s="449" t="s">
        <v>3</v>
      </c>
      <c r="E14" s="449"/>
      <c r="F14" s="449"/>
      <c r="G14" s="312" t="b">
        <v>0</v>
      </c>
      <c r="H14" s="117" t="s">
        <v>40</v>
      </c>
      <c r="I14" s="117"/>
      <c r="J14" s="117"/>
      <c r="K14" s="442" t="s">
        <v>30</v>
      </c>
      <c r="L14" s="443"/>
      <c r="M14" s="444"/>
      <c r="N14" s="450" t="s">
        <v>168</v>
      </c>
      <c r="O14" s="451"/>
      <c r="P14" s="451"/>
      <c r="Q14" s="451"/>
      <c r="R14" s="452"/>
      <c r="S14" s="124"/>
      <c r="T14" s="122"/>
      <c r="U14" s="142" t="b">
        <f>G14</f>
        <v>0</v>
      </c>
      <c r="V14" s="144" t="str">
        <f>K14</f>
        <v>Please select from the drop down</v>
      </c>
      <c r="W14" s="124"/>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row>
    <row r="15" spans="1:77" s="98" customFormat="1" ht="27" customHeight="1">
      <c r="A15" s="103"/>
      <c r="B15" s="129"/>
      <c r="C15" s="118" t="s">
        <v>84</v>
      </c>
      <c r="D15" s="449" t="s">
        <v>4</v>
      </c>
      <c r="E15" s="449"/>
      <c r="F15" s="449"/>
      <c r="G15" s="312" t="b">
        <v>0</v>
      </c>
      <c r="H15" s="446"/>
      <c r="I15" s="447"/>
      <c r="J15" s="447"/>
      <c r="K15" s="447"/>
      <c r="L15" s="447"/>
      <c r="M15" s="448"/>
      <c r="N15" s="450" t="s">
        <v>332</v>
      </c>
      <c r="O15" s="451"/>
      <c r="P15" s="451"/>
      <c r="Q15" s="451"/>
      <c r="R15" s="452"/>
      <c r="S15" s="124"/>
      <c r="T15" s="122"/>
      <c r="U15" s="143" t="b">
        <f>G15</f>
        <v>0</v>
      </c>
      <c r="V15" s="144"/>
      <c r="W15" s="124"/>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row>
    <row r="16" spans="1:77" s="98" customFormat="1" ht="15">
      <c r="A16" s="103"/>
      <c r="B16" s="129"/>
      <c r="S16" s="124"/>
      <c r="T16" s="122"/>
      <c r="U16" s="136"/>
      <c r="W16" s="124"/>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row>
    <row r="17" spans="1:77" s="98" customFormat="1" ht="15">
      <c r="A17" s="103"/>
      <c r="B17" s="130"/>
      <c r="C17" s="131"/>
      <c r="S17" s="124"/>
      <c r="T17" s="122"/>
      <c r="U17" s="136"/>
      <c r="W17" s="124"/>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row>
    <row r="18" spans="1:77" s="98" customFormat="1" ht="27.6" customHeight="1">
      <c r="A18" s="103"/>
      <c r="B18" s="113"/>
      <c r="C18" s="445" t="s">
        <v>335</v>
      </c>
      <c r="D18" s="445"/>
      <c r="E18" s="445"/>
      <c r="F18" s="445"/>
      <c r="G18" s="445"/>
      <c r="H18" s="445"/>
      <c r="I18" s="445"/>
      <c r="J18" s="445"/>
      <c r="K18" s="445"/>
      <c r="L18" s="445"/>
      <c r="M18" s="445"/>
      <c r="N18" s="445"/>
      <c r="O18" s="445"/>
      <c r="P18" s="445"/>
      <c r="Q18" s="445"/>
      <c r="R18" s="445"/>
      <c r="S18" s="114"/>
      <c r="T18" s="122"/>
      <c r="U18" s="136"/>
      <c r="W18" s="124"/>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row>
    <row r="19" spans="1:77" s="98" customFormat="1" ht="14.45" customHeight="1">
      <c r="A19" s="103"/>
      <c r="B19" s="132"/>
      <c r="C19" s="475" t="s">
        <v>339</v>
      </c>
      <c r="D19" s="475"/>
      <c r="E19" s="475"/>
      <c r="F19" s="475"/>
      <c r="G19" s="475"/>
      <c r="H19" s="475"/>
      <c r="I19" s="475"/>
      <c r="J19" s="475"/>
      <c r="K19" s="475"/>
      <c r="L19" s="475"/>
      <c r="M19" s="475"/>
      <c r="N19" s="475"/>
      <c r="O19" s="475"/>
      <c r="P19" s="475"/>
      <c r="Q19" s="475"/>
      <c r="R19" s="475"/>
      <c r="S19" s="124"/>
      <c r="T19" s="122"/>
      <c r="U19" s="136"/>
      <c r="W19" s="124"/>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row>
    <row r="20" spans="1:77" s="98" customFormat="1" ht="15.75">
      <c r="A20" s="103"/>
      <c r="B20" s="133"/>
      <c r="C20" s="134"/>
      <c r="S20" s="124"/>
      <c r="T20" s="122"/>
      <c r="U20" s="136"/>
      <c r="W20" s="124"/>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row>
    <row r="21" spans="1:77" s="98" customFormat="1" ht="14.45" customHeight="1">
      <c r="A21" s="103"/>
      <c r="B21" s="132"/>
      <c r="C21" s="115" t="s">
        <v>162</v>
      </c>
      <c r="D21" s="439" t="s">
        <v>164</v>
      </c>
      <c r="E21" s="440"/>
      <c r="F21" s="439" t="s">
        <v>170</v>
      </c>
      <c r="G21" s="440"/>
      <c r="H21" s="440"/>
      <c r="I21" s="440"/>
      <c r="J21" s="440"/>
      <c r="K21" s="440"/>
      <c r="L21" s="440"/>
      <c r="M21" s="440"/>
      <c r="N21" s="440"/>
      <c r="O21" s="440"/>
      <c r="P21" s="440"/>
      <c r="Q21" s="440"/>
      <c r="R21" s="441"/>
      <c r="S21" s="124"/>
      <c r="T21" s="122"/>
      <c r="U21" s="136"/>
      <c r="W21" s="124"/>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row>
    <row r="22" spans="1:77" s="98" customFormat="1" ht="15" customHeight="1">
      <c r="A22" s="103"/>
      <c r="B22" s="133"/>
      <c r="C22" s="463" t="s">
        <v>124</v>
      </c>
      <c r="D22" s="456" t="s">
        <v>1</v>
      </c>
      <c r="E22" s="457"/>
      <c r="F22" s="450" t="s">
        <v>333</v>
      </c>
      <c r="G22" s="451"/>
      <c r="H22" s="451"/>
      <c r="I22" s="451"/>
      <c r="J22" s="451"/>
      <c r="K22" s="451"/>
      <c r="L22" s="451"/>
      <c r="M22" s="451"/>
      <c r="N22" s="451"/>
      <c r="O22" s="451"/>
      <c r="P22" s="451"/>
      <c r="Q22" s="451"/>
      <c r="R22" s="452"/>
      <c r="S22" s="124"/>
      <c r="T22" s="122"/>
      <c r="U22" s="136"/>
      <c r="W22" s="124"/>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row>
    <row r="23" spans="1:77" s="98" customFormat="1" ht="15.75">
      <c r="A23" s="103"/>
      <c r="B23" s="133"/>
      <c r="C23" s="465"/>
      <c r="D23" s="458"/>
      <c r="E23" s="459"/>
      <c r="F23" s="450"/>
      <c r="G23" s="451"/>
      <c r="H23" s="451"/>
      <c r="I23" s="451"/>
      <c r="J23" s="451"/>
      <c r="K23" s="451"/>
      <c r="L23" s="451"/>
      <c r="M23" s="451"/>
      <c r="N23" s="451"/>
      <c r="O23" s="451"/>
      <c r="P23" s="451"/>
      <c r="Q23" s="451"/>
      <c r="R23" s="452"/>
      <c r="S23" s="124"/>
      <c r="T23" s="122"/>
      <c r="U23" s="136"/>
      <c r="W23" s="124"/>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row>
    <row r="24" spans="1:77" s="98" customFormat="1" ht="13.15" customHeight="1">
      <c r="A24" s="103"/>
      <c r="B24" s="132"/>
      <c r="C24" s="463" t="s">
        <v>76</v>
      </c>
      <c r="D24" s="456" t="s">
        <v>2</v>
      </c>
      <c r="E24" s="457"/>
      <c r="F24" s="450" t="s">
        <v>171</v>
      </c>
      <c r="G24" s="451"/>
      <c r="H24" s="451"/>
      <c r="I24" s="451"/>
      <c r="J24" s="451"/>
      <c r="K24" s="451"/>
      <c r="L24" s="451"/>
      <c r="M24" s="451"/>
      <c r="N24" s="451"/>
      <c r="O24" s="451"/>
      <c r="P24" s="451"/>
      <c r="Q24" s="451"/>
      <c r="R24" s="452"/>
      <c r="S24" s="124"/>
      <c r="T24" s="122"/>
      <c r="U24" s="136"/>
      <c r="W24" s="124"/>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row>
    <row r="25" spans="1:77" s="98" customFormat="1" ht="15.75">
      <c r="A25" s="103"/>
      <c r="B25" s="132"/>
      <c r="C25" s="465"/>
      <c r="D25" s="458"/>
      <c r="E25" s="459"/>
      <c r="F25" s="450"/>
      <c r="G25" s="451"/>
      <c r="H25" s="451"/>
      <c r="I25" s="451"/>
      <c r="J25" s="451"/>
      <c r="K25" s="451"/>
      <c r="L25" s="451"/>
      <c r="M25" s="451"/>
      <c r="N25" s="451"/>
      <c r="O25" s="451"/>
      <c r="P25" s="451"/>
      <c r="Q25" s="451"/>
      <c r="R25" s="452"/>
      <c r="S25" s="124"/>
      <c r="T25" s="122"/>
      <c r="U25" s="136"/>
      <c r="W25" s="124"/>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row>
    <row r="26" spans="1:77" s="98" customFormat="1" ht="15" customHeight="1">
      <c r="A26" s="103"/>
      <c r="B26" s="133"/>
      <c r="C26" s="463" t="s">
        <v>79</v>
      </c>
      <c r="D26" s="456" t="s">
        <v>3</v>
      </c>
      <c r="E26" s="457"/>
      <c r="F26" s="450" t="s">
        <v>172</v>
      </c>
      <c r="G26" s="451"/>
      <c r="H26" s="451"/>
      <c r="I26" s="451"/>
      <c r="J26" s="451"/>
      <c r="K26" s="451"/>
      <c r="L26" s="451"/>
      <c r="M26" s="451"/>
      <c r="N26" s="451"/>
      <c r="O26" s="451"/>
      <c r="P26" s="451"/>
      <c r="Q26" s="451"/>
      <c r="R26" s="452"/>
      <c r="S26" s="124"/>
      <c r="T26" s="122"/>
      <c r="U26" s="136"/>
      <c r="W26" s="124"/>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row>
    <row r="27" spans="1:77" s="98" customFormat="1" ht="15.75">
      <c r="A27" s="103"/>
      <c r="B27" s="133"/>
      <c r="C27" s="464"/>
      <c r="D27" s="466"/>
      <c r="E27" s="467"/>
      <c r="F27" s="450"/>
      <c r="G27" s="451"/>
      <c r="H27" s="451"/>
      <c r="I27" s="451"/>
      <c r="J27" s="451"/>
      <c r="K27" s="451"/>
      <c r="L27" s="451"/>
      <c r="M27" s="451"/>
      <c r="N27" s="451"/>
      <c r="O27" s="451"/>
      <c r="P27" s="451"/>
      <c r="Q27" s="451"/>
      <c r="R27" s="452"/>
      <c r="S27" s="124"/>
      <c r="T27" s="122"/>
      <c r="U27" s="136"/>
      <c r="W27" s="124"/>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row>
    <row r="28" spans="1:77" s="224" customFormat="1" ht="15.75">
      <c r="A28" s="313"/>
      <c r="B28" s="314"/>
      <c r="C28" s="465"/>
      <c r="D28" s="458"/>
      <c r="E28" s="459"/>
      <c r="F28" s="450"/>
      <c r="G28" s="451"/>
      <c r="H28" s="451"/>
      <c r="I28" s="451"/>
      <c r="J28" s="451"/>
      <c r="K28" s="451"/>
      <c r="L28" s="451"/>
      <c r="M28" s="451"/>
      <c r="N28" s="451"/>
      <c r="O28" s="451"/>
      <c r="P28" s="451"/>
      <c r="Q28" s="451"/>
      <c r="R28" s="452"/>
      <c r="S28" s="232"/>
      <c r="T28" s="223"/>
      <c r="U28" s="231"/>
      <c r="W28" s="232"/>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row>
    <row r="29" spans="1:77" s="98" customFormat="1" ht="12.6" customHeight="1">
      <c r="A29" s="103"/>
      <c r="B29" s="132"/>
      <c r="C29" s="463" t="s">
        <v>86</v>
      </c>
      <c r="D29" s="456" t="s">
        <v>173</v>
      </c>
      <c r="E29" s="457"/>
      <c r="F29" s="450" t="s">
        <v>175</v>
      </c>
      <c r="G29" s="451"/>
      <c r="H29" s="451"/>
      <c r="I29" s="451"/>
      <c r="J29" s="451"/>
      <c r="K29" s="451"/>
      <c r="L29" s="451"/>
      <c r="M29" s="451"/>
      <c r="N29" s="451"/>
      <c r="O29" s="451"/>
      <c r="P29" s="451"/>
      <c r="Q29" s="451"/>
      <c r="R29" s="452"/>
      <c r="S29" s="124"/>
      <c r="T29" s="122"/>
      <c r="U29" s="136"/>
      <c r="W29" s="124"/>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row>
    <row r="30" spans="1:77" s="98" customFormat="1" ht="15">
      <c r="A30" s="103"/>
      <c r="B30" s="129"/>
      <c r="C30" s="464"/>
      <c r="D30" s="466"/>
      <c r="E30" s="467"/>
      <c r="F30" s="450"/>
      <c r="G30" s="451"/>
      <c r="H30" s="451"/>
      <c r="I30" s="451"/>
      <c r="J30" s="451"/>
      <c r="K30" s="451"/>
      <c r="L30" s="451"/>
      <c r="M30" s="451"/>
      <c r="N30" s="451"/>
      <c r="O30" s="451"/>
      <c r="P30" s="451"/>
      <c r="Q30" s="451"/>
      <c r="R30" s="452"/>
      <c r="S30" s="124"/>
      <c r="T30" s="122"/>
      <c r="U30" s="136"/>
      <c r="W30" s="124"/>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row>
    <row r="31" spans="1:77" s="98" customFormat="1" ht="15">
      <c r="A31" s="103"/>
      <c r="B31" s="129"/>
      <c r="C31" s="464"/>
      <c r="D31" s="466"/>
      <c r="E31" s="467"/>
      <c r="F31" s="450"/>
      <c r="G31" s="451"/>
      <c r="H31" s="451"/>
      <c r="I31" s="451"/>
      <c r="J31" s="451"/>
      <c r="K31" s="451"/>
      <c r="L31" s="451"/>
      <c r="M31" s="451"/>
      <c r="N31" s="451"/>
      <c r="O31" s="451"/>
      <c r="P31" s="451"/>
      <c r="Q31" s="451"/>
      <c r="R31" s="452"/>
      <c r="S31" s="124"/>
      <c r="T31" s="122"/>
      <c r="U31" s="136"/>
      <c r="W31" s="124"/>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row>
    <row r="32" spans="1:77" s="98" customFormat="1" ht="15">
      <c r="A32" s="103"/>
      <c r="B32" s="129"/>
      <c r="C32" s="465"/>
      <c r="D32" s="458"/>
      <c r="E32" s="459"/>
      <c r="F32" s="450"/>
      <c r="G32" s="451"/>
      <c r="H32" s="451"/>
      <c r="I32" s="451"/>
      <c r="J32" s="451"/>
      <c r="K32" s="451"/>
      <c r="L32" s="451"/>
      <c r="M32" s="451"/>
      <c r="N32" s="451"/>
      <c r="O32" s="451"/>
      <c r="P32" s="451"/>
      <c r="Q32" s="451"/>
      <c r="R32" s="452"/>
      <c r="S32" s="124"/>
      <c r="T32" s="122"/>
      <c r="U32" s="136"/>
      <c r="W32" s="124"/>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row>
    <row r="33" spans="1:77" s="98" customFormat="1" ht="13.9" customHeight="1">
      <c r="A33" s="103"/>
      <c r="B33" s="129"/>
      <c r="C33" s="463" t="s">
        <v>126</v>
      </c>
      <c r="D33" s="456" t="s">
        <v>174</v>
      </c>
      <c r="E33" s="457"/>
      <c r="F33" s="450" t="s">
        <v>334</v>
      </c>
      <c r="G33" s="451"/>
      <c r="H33" s="451"/>
      <c r="I33" s="451"/>
      <c r="J33" s="451"/>
      <c r="K33" s="451"/>
      <c r="L33" s="451"/>
      <c r="M33" s="451"/>
      <c r="N33" s="451"/>
      <c r="O33" s="451"/>
      <c r="P33" s="451"/>
      <c r="Q33" s="451"/>
      <c r="R33" s="452"/>
      <c r="S33" s="124"/>
      <c r="T33" s="122"/>
      <c r="U33" s="136"/>
      <c r="W33" s="124"/>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row>
    <row r="34" spans="1:77">
      <c r="B34" s="127"/>
      <c r="C34" s="464"/>
      <c r="D34" s="466"/>
      <c r="E34" s="467"/>
      <c r="F34" s="450"/>
      <c r="G34" s="451"/>
      <c r="H34" s="451"/>
      <c r="I34" s="451"/>
      <c r="J34" s="451"/>
      <c r="K34" s="451"/>
      <c r="L34" s="451"/>
      <c r="M34" s="451"/>
      <c r="N34" s="451"/>
      <c r="O34" s="451"/>
      <c r="P34" s="451"/>
      <c r="Q34" s="451"/>
      <c r="R34" s="452"/>
      <c r="S34" s="123"/>
      <c r="U34" s="135"/>
      <c r="W34" s="123"/>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row>
    <row r="35" spans="1:77">
      <c r="B35" s="127"/>
      <c r="C35" s="465"/>
      <c r="D35" s="458"/>
      <c r="E35" s="459"/>
      <c r="F35" s="450"/>
      <c r="G35" s="451"/>
      <c r="H35" s="451"/>
      <c r="I35" s="451"/>
      <c r="J35" s="451"/>
      <c r="K35" s="451"/>
      <c r="L35" s="451"/>
      <c r="M35" s="451"/>
      <c r="N35" s="451"/>
      <c r="O35" s="451"/>
      <c r="P35" s="451"/>
      <c r="Q35" s="451"/>
      <c r="R35" s="452"/>
      <c r="S35" s="123"/>
      <c r="U35" s="135"/>
      <c r="W35" s="123"/>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row>
    <row r="36" spans="1:77">
      <c r="B36" s="127"/>
      <c r="S36" s="123"/>
      <c r="U36" s="135"/>
      <c r="W36" s="123"/>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row>
    <row r="37" spans="1:77">
      <c r="B37" s="127"/>
      <c r="S37" s="123"/>
      <c r="U37" s="135"/>
      <c r="W37" s="123"/>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row>
    <row r="38" spans="1:77">
      <c r="B38" s="127"/>
      <c r="S38" s="123"/>
      <c r="U38" s="135"/>
      <c r="W38" s="123"/>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row>
    <row r="39" spans="1:77" ht="6" customHeight="1" thickBot="1">
      <c r="B39" s="460"/>
      <c r="C39" s="461"/>
      <c r="D39" s="461"/>
      <c r="E39" s="461"/>
      <c r="F39" s="461"/>
      <c r="G39" s="461"/>
      <c r="H39" s="461"/>
      <c r="I39" s="461"/>
      <c r="J39" s="461"/>
      <c r="K39" s="461"/>
      <c r="L39" s="461"/>
      <c r="M39" s="461"/>
      <c r="N39" s="461"/>
      <c r="O39" s="461"/>
      <c r="P39" s="461"/>
      <c r="Q39" s="461"/>
      <c r="R39" s="461"/>
      <c r="S39" s="462"/>
      <c r="U39" s="137"/>
      <c r="V39" s="138"/>
      <c r="W39" s="139"/>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row>
    <row r="40" spans="1:77" s="94" customFormat="1">
      <c r="A40" s="102"/>
      <c r="B40" s="119"/>
      <c r="C40" s="119"/>
      <c r="X40" s="58"/>
    </row>
    <row r="41" spans="1:77" s="94" customFormat="1">
      <c r="A41" s="102"/>
      <c r="B41" s="119"/>
      <c r="C41" s="119"/>
      <c r="X41" s="58"/>
    </row>
    <row r="42" spans="1:77" s="94" customFormat="1">
      <c r="A42" s="102"/>
      <c r="B42" s="119"/>
      <c r="C42" s="119"/>
      <c r="X42" s="58"/>
    </row>
    <row r="43" spans="1:77" s="94" customFormat="1">
      <c r="A43" s="102"/>
      <c r="B43" s="119"/>
      <c r="C43" s="119"/>
      <c r="X43" s="58"/>
    </row>
    <row r="44" spans="1:77" s="94" customFormat="1">
      <c r="A44" s="102"/>
      <c r="B44" s="119"/>
      <c r="C44" s="119"/>
      <c r="X44" s="58"/>
    </row>
    <row r="45" spans="1:77" s="94" customFormat="1">
      <c r="A45" s="102"/>
      <c r="B45" s="119"/>
      <c r="C45" s="119"/>
      <c r="X45" s="58"/>
    </row>
    <row r="46" spans="1:77" s="94" customFormat="1">
      <c r="A46" s="102"/>
      <c r="B46" s="119"/>
      <c r="C46" s="119"/>
      <c r="X46" s="58"/>
    </row>
    <row r="47" spans="1:77" s="94" customFormat="1">
      <c r="A47" s="102"/>
      <c r="B47" s="119"/>
      <c r="C47" s="119"/>
      <c r="X47" s="58"/>
    </row>
    <row r="48" spans="1:77" s="94" customFormat="1">
      <c r="A48" s="102"/>
      <c r="B48" s="119"/>
      <c r="C48" s="119"/>
      <c r="X48" s="58"/>
    </row>
    <row r="49" spans="1:24" s="94" customFormat="1">
      <c r="A49" s="102"/>
      <c r="B49" s="119"/>
      <c r="C49" s="119"/>
      <c r="X49" s="58"/>
    </row>
    <row r="50" spans="1:24" s="94" customFormat="1">
      <c r="A50" s="102"/>
      <c r="B50" s="119"/>
      <c r="C50" s="119"/>
      <c r="X50" s="58"/>
    </row>
    <row r="51" spans="1:24" s="94" customFormat="1">
      <c r="A51" s="102"/>
      <c r="B51" s="119"/>
      <c r="C51" s="119"/>
      <c r="X51" s="58"/>
    </row>
    <row r="52" spans="1:24" s="94" customFormat="1">
      <c r="A52" s="102"/>
      <c r="B52" s="119"/>
      <c r="C52" s="119"/>
      <c r="X52" s="58"/>
    </row>
    <row r="53" spans="1:24" s="94" customFormat="1">
      <c r="A53" s="102"/>
      <c r="B53" s="119"/>
      <c r="C53" s="119"/>
      <c r="X53" s="58"/>
    </row>
    <row r="54" spans="1:24" s="94" customFormat="1">
      <c r="A54" s="102"/>
      <c r="B54" s="119"/>
      <c r="C54" s="119"/>
      <c r="X54" s="58"/>
    </row>
    <row r="55" spans="1:24" s="94" customFormat="1">
      <c r="A55" s="102"/>
      <c r="B55" s="119"/>
      <c r="C55" s="119"/>
      <c r="X55" s="58"/>
    </row>
    <row r="56" spans="1:24" s="94" customFormat="1">
      <c r="A56" s="102"/>
      <c r="B56" s="119"/>
      <c r="C56" s="119"/>
      <c r="X56" s="58"/>
    </row>
    <row r="57" spans="1:24" s="94" customFormat="1">
      <c r="A57" s="102"/>
      <c r="B57" s="119"/>
      <c r="C57" s="119"/>
      <c r="X57" s="58"/>
    </row>
    <row r="58" spans="1:24" s="94" customFormat="1">
      <c r="A58" s="102"/>
      <c r="B58" s="119"/>
      <c r="C58" s="119"/>
      <c r="X58" s="58"/>
    </row>
    <row r="59" spans="1:24" s="94" customFormat="1">
      <c r="A59" s="102"/>
      <c r="B59" s="119"/>
      <c r="C59" s="119"/>
      <c r="X59" s="58"/>
    </row>
    <row r="60" spans="1:24" s="94" customFormat="1">
      <c r="A60" s="102"/>
      <c r="B60" s="119"/>
      <c r="C60" s="119"/>
      <c r="X60" s="58"/>
    </row>
    <row r="61" spans="1:24" s="94" customFormat="1">
      <c r="A61" s="102"/>
      <c r="B61" s="119"/>
      <c r="C61" s="119"/>
      <c r="X61" s="58"/>
    </row>
    <row r="62" spans="1:24" s="94" customFormat="1">
      <c r="A62" s="102"/>
      <c r="B62" s="119"/>
      <c r="C62" s="119"/>
      <c r="X62" s="58"/>
    </row>
    <row r="63" spans="1:24" s="94" customFormat="1">
      <c r="A63" s="102"/>
      <c r="B63" s="119"/>
      <c r="C63" s="119"/>
      <c r="X63" s="58"/>
    </row>
    <row r="64" spans="1:24" s="94" customFormat="1">
      <c r="A64" s="102"/>
      <c r="B64" s="119"/>
      <c r="C64" s="119"/>
      <c r="X64" s="58"/>
    </row>
    <row r="65" spans="1:24" s="94" customFormat="1">
      <c r="A65" s="102"/>
      <c r="B65" s="119"/>
      <c r="C65" s="119"/>
      <c r="X65" s="58"/>
    </row>
    <row r="66" spans="1:24" s="94" customFormat="1">
      <c r="A66" s="102"/>
      <c r="B66" s="119"/>
      <c r="C66" s="119"/>
      <c r="X66" s="58"/>
    </row>
    <row r="67" spans="1:24" s="94" customFormat="1">
      <c r="A67" s="102"/>
      <c r="B67" s="119"/>
      <c r="C67" s="119"/>
      <c r="X67" s="58"/>
    </row>
    <row r="68" spans="1:24" s="94" customFormat="1">
      <c r="A68" s="102"/>
      <c r="B68" s="119"/>
      <c r="C68" s="119"/>
      <c r="X68" s="58"/>
    </row>
    <row r="69" spans="1:24" s="94" customFormat="1">
      <c r="A69" s="102"/>
      <c r="B69" s="119"/>
      <c r="C69" s="119"/>
      <c r="X69" s="58"/>
    </row>
    <row r="70" spans="1:24" s="94" customFormat="1">
      <c r="A70" s="102"/>
      <c r="B70" s="119"/>
      <c r="C70" s="119"/>
      <c r="X70" s="58"/>
    </row>
    <row r="71" spans="1:24" s="94" customFormat="1">
      <c r="A71" s="102"/>
      <c r="B71" s="119"/>
      <c r="C71" s="119"/>
      <c r="X71" s="58"/>
    </row>
    <row r="72" spans="1:24" s="94" customFormat="1">
      <c r="A72" s="102"/>
      <c r="B72" s="119"/>
      <c r="C72" s="119"/>
      <c r="X72" s="58"/>
    </row>
    <row r="73" spans="1:24" s="94" customFormat="1">
      <c r="A73" s="102"/>
      <c r="B73" s="119"/>
      <c r="C73" s="119"/>
      <c r="X73" s="58"/>
    </row>
    <row r="74" spans="1:24" s="94" customFormat="1">
      <c r="A74" s="102"/>
      <c r="B74" s="119"/>
      <c r="C74" s="119"/>
      <c r="X74" s="58"/>
    </row>
    <row r="75" spans="1:24" s="94" customFormat="1">
      <c r="A75" s="102"/>
      <c r="B75" s="119"/>
      <c r="C75" s="119"/>
      <c r="X75" s="58"/>
    </row>
    <row r="76" spans="1:24" s="94" customFormat="1">
      <c r="A76" s="102"/>
      <c r="B76" s="119"/>
      <c r="C76" s="119"/>
      <c r="X76" s="58"/>
    </row>
    <row r="77" spans="1:24" s="94" customFormat="1">
      <c r="A77" s="102"/>
      <c r="B77" s="119"/>
      <c r="C77" s="119"/>
      <c r="X77" s="58"/>
    </row>
    <row r="78" spans="1:24" s="94" customFormat="1">
      <c r="A78" s="102"/>
      <c r="B78" s="119"/>
      <c r="C78" s="119"/>
      <c r="X78" s="58"/>
    </row>
    <row r="79" spans="1:24" s="94" customFormat="1">
      <c r="A79" s="102"/>
      <c r="B79" s="119"/>
      <c r="C79" s="119"/>
      <c r="X79" s="58"/>
    </row>
    <row r="80" spans="1:24" s="94" customFormat="1">
      <c r="A80" s="102"/>
      <c r="B80" s="119"/>
      <c r="C80" s="119"/>
      <c r="X80" s="58"/>
    </row>
    <row r="81" spans="1:24" s="94" customFormat="1">
      <c r="A81" s="102"/>
      <c r="B81" s="119"/>
      <c r="C81" s="119"/>
      <c r="X81" s="58"/>
    </row>
    <row r="82" spans="1:24" s="94" customFormat="1">
      <c r="A82" s="102"/>
      <c r="B82" s="119"/>
      <c r="C82" s="119"/>
      <c r="X82" s="58"/>
    </row>
    <row r="83" spans="1:24" s="94" customFormat="1">
      <c r="A83" s="102"/>
      <c r="B83" s="119"/>
      <c r="C83" s="119"/>
      <c r="X83" s="58"/>
    </row>
    <row r="84" spans="1:24" s="94" customFormat="1">
      <c r="A84" s="102"/>
      <c r="B84" s="119"/>
      <c r="C84" s="119"/>
      <c r="X84" s="58"/>
    </row>
    <row r="85" spans="1:24" s="94" customFormat="1">
      <c r="A85" s="102"/>
      <c r="B85" s="119"/>
      <c r="C85" s="119"/>
      <c r="X85" s="58"/>
    </row>
    <row r="86" spans="1:24" s="94" customFormat="1">
      <c r="A86" s="102"/>
      <c r="B86" s="119"/>
      <c r="C86" s="119"/>
      <c r="X86" s="58"/>
    </row>
    <row r="87" spans="1:24" s="94" customFormat="1">
      <c r="A87" s="102"/>
      <c r="B87" s="119"/>
      <c r="C87" s="119"/>
      <c r="X87" s="58"/>
    </row>
    <row r="88" spans="1:24" s="94" customFormat="1">
      <c r="A88" s="102"/>
      <c r="B88" s="119"/>
      <c r="C88" s="119"/>
      <c r="X88" s="58"/>
    </row>
    <row r="89" spans="1:24" s="94" customFormat="1">
      <c r="A89" s="102"/>
      <c r="B89" s="119"/>
      <c r="C89" s="119"/>
      <c r="X89" s="58"/>
    </row>
    <row r="90" spans="1:24" s="94" customFormat="1">
      <c r="A90" s="102"/>
      <c r="B90" s="119"/>
      <c r="C90" s="119"/>
      <c r="X90" s="58"/>
    </row>
    <row r="91" spans="1:24" s="94" customFormat="1">
      <c r="A91" s="102"/>
      <c r="B91" s="119"/>
      <c r="C91" s="119"/>
      <c r="X91" s="58"/>
    </row>
    <row r="92" spans="1:24" s="94" customFormat="1">
      <c r="A92" s="102"/>
      <c r="B92" s="119"/>
      <c r="C92" s="119"/>
      <c r="X92" s="58"/>
    </row>
    <row r="93" spans="1:24" s="94" customFormat="1">
      <c r="A93" s="102"/>
      <c r="B93" s="119"/>
      <c r="C93" s="119"/>
      <c r="X93" s="58"/>
    </row>
    <row r="94" spans="1:24" s="94" customFormat="1">
      <c r="A94" s="102"/>
      <c r="B94" s="119"/>
      <c r="C94" s="119"/>
    </row>
    <row r="95" spans="1:24" s="94" customFormat="1">
      <c r="A95" s="102"/>
      <c r="B95" s="119"/>
      <c r="C95" s="119"/>
    </row>
    <row r="96" spans="1:24" s="94" customFormat="1">
      <c r="A96" s="102"/>
      <c r="B96" s="119"/>
      <c r="C96" s="119"/>
    </row>
    <row r="97" spans="1:3" s="94" customFormat="1">
      <c r="A97" s="102"/>
      <c r="B97" s="119"/>
      <c r="C97" s="119"/>
    </row>
    <row r="98" spans="1:3" s="94" customFormat="1">
      <c r="A98" s="102"/>
      <c r="B98" s="119"/>
      <c r="C98" s="119"/>
    </row>
    <row r="99" spans="1:3" s="94" customFormat="1">
      <c r="A99" s="102"/>
      <c r="B99" s="119"/>
      <c r="C99" s="119"/>
    </row>
    <row r="100" spans="1:3" s="94" customFormat="1">
      <c r="A100" s="102"/>
      <c r="B100" s="119"/>
      <c r="C100" s="119"/>
    </row>
    <row r="101" spans="1:3" s="94" customFormat="1">
      <c r="A101" s="102"/>
      <c r="B101" s="119"/>
      <c r="C101" s="119"/>
    </row>
    <row r="102" spans="1:3" s="94" customFormat="1">
      <c r="A102" s="102"/>
      <c r="B102" s="119"/>
      <c r="C102" s="119"/>
    </row>
    <row r="103" spans="1:3" s="94" customFormat="1">
      <c r="A103" s="102"/>
      <c r="B103" s="119"/>
      <c r="C103" s="119"/>
    </row>
    <row r="104" spans="1:3" s="94" customFormat="1">
      <c r="A104" s="102"/>
      <c r="B104" s="119"/>
      <c r="C104" s="119"/>
    </row>
    <row r="105" spans="1:3" s="94" customFormat="1">
      <c r="A105" s="102"/>
      <c r="B105" s="119"/>
      <c r="C105" s="119"/>
    </row>
    <row r="106" spans="1:3" s="94" customFormat="1">
      <c r="A106" s="102"/>
      <c r="B106" s="119"/>
      <c r="C106" s="119"/>
    </row>
    <row r="107" spans="1:3" s="94" customFormat="1">
      <c r="A107" s="102"/>
      <c r="B107" s="119"/>
      <c r="C107" s="119"/>
    </row>
    <row r="108" spans="1:3" s="94" customFormat="1">
      <c r="A108" s="102"/>
      <c r="B108" s="119"/>
      <c r="C108" s="119"/>
    </row>
    <row r="109" spans="1:3" s="94" customFormat="1">
      <c r="A109" s="102"/>
      <c r="B109" s="119"/>
      <c r="C109" s="119"/>
    </row>
    <row r="110" spans="1:3" s="94" customFormat="1">
      <c r="A110" s="102"/>
      <c r="B110" s="119"/>
      <c r="C110" s="119"/>
    </row>
    <row r="111" spans="1:3" s="94" customFormat="1">
      <c r="A111" s="102"/>
      <c r="B111" s="119"/>
      <c r="C111" s="119"/>
    </row>
    <row r="112" spans="1:3" s="94" customFormat="1">
      <c r="A112" s="102"/>
      <c r="B112" s="119"/>
      <c r="C112" s="119"/>
    </row>
    <row r="113" spans="1:3" s="94" customFormat="1">
      <c r="A113" s="102"/>
      <c r="B113" s="119"/>
      <c r="C113" s="119"/>
    </row>
    <row r="114" spans="1:3" s="94" customFormat="1">
      <c r="A114" s="102"/>
      <c r="B114" s="119"/>
      <c r="C114" s="119"/>
    </row>
    <row r="115" spans="1:3" s="94" customFormat="1">
      <c r="A115" s="102"/>
      <c r="B115" s="119"/>
      <c r="C115" s="119"/>
    </row>
    <row r="116" spans="1:3" s="94" customFormat="1">
      <c r="A116" s="102"/>
      <c r="B116" s="119"/>
      <c r="C116" s="119"/>
    </row>
    <row r="117" spans="1:3" s="94" customFormat="1">
      <c r="A117" s="102"/>
      <c r="B117" s="119"/>
      <c r="C117" s="119"/>
    </row>
    <row r="118" spans="1:3" s="94" customFormat="1">
      <c r="A118" s="102"/>
      <c r="B118" s="119"/>
      <c r="C118" s="119"/>
    </row>
    <row r="119" spans="1:3" s="94" customFormat="1">
      <c r="A119" s="102"/>
      <c r="B119" s="119"/>
      <c r="C119" s="119"/>
    </row>
    <row r="120" spans="1:3" s="94" customFormat="1">
      <c r="A120" s="102"/>
      <c r="B120" s="119"/>
      <c r="C120" s="119"/>
    </row>
    <row r="121" spans="1:3" s="94" customFormat="1">
      <c r="A121" s="102"/>
      <c r="B121" s="119"/>
      <c r="C121" s="119"/>
    </row>
    <row r="122" spans="1:3" s="94" customFormat="1">
      <c r="A122" s="102"/>
      <c r="B122" s="119"/>
      <c r="C122" s="119"/>
    </row>
    <row r="123" spans="1:3" s="94" customFormat="1">
      <c r="A123" s="102"/>
      <c r="B123" s="119"/>
      <c r="C123" s="119"/>
    </row>
    <row r="124" spans="1:3" s="94" customFormat="1">
      <c r="A124" s="102"/>
      <c r="B124" s="119"/>
      <c r="C124" s="119"/>
    </row>
    <row r="125" spans="1:3" s="94" customFormat="1">
      <c r="A125" s="102"/>
      <c r="B125" s="119"/>
      <c r="C125" s="119"/>
    </row>
    <row r="126" spans="1:3" s="94" customFormat="1">
      <c r="A126" s="102"/>
      <c r="B126" s="119"/>
      <c r="C126" s="119"/>
    </row>
    <row r="127" spans="1:3" s="94" customFormat="1">
      <c r="A127" s="102"/>
      <c r="B127" s="119"/>
      <c r="C127" s="119"/>
    </row>
    <row r="128" spans="1:3" s="94" customFormat="1">
      <c r="A128" s="102"/>
      <c r="B128" s="119"/>
      <c r="C128" s="119"/>
    </row>
    <row r="129" spans="1:3" s="94" customFormat="1">
      <c r="A129" s="102"/>
      <c r="B129" s="119"/>
      <c r="C129" s="119"/>
    </row>
    <row r="130" spans="1:3" s="94" customFormat="1">
      <c r="A130" s="102"/>
      <c r="B130" s="119"/>
      <c r="C130" s="119"/>
    </row>
    <row r="131" spans="1:3" s="94" customFormat="1">
      <c r="A131" s="102"/>
      <c r="B131" s="119"/>
      <c r="C131" s="119"/>
    </row>
    <row r="132" spans="1:3" s="94" customFormat="1">
      <c r="A132" s="102"/>
      <c r="B132" s="119"/>
      <c r="C132" s="119"/>
    </row>
    <row r="133" spans="1:3" s="94" customFormat="1">
      <c r="A133" s="102"/>
      <c r="B133" s="119"/>
      <c r="C133" s="119"/>
    </row>
    <row r="134" spans="1:3" s="94" customFormat="1">
      <c r="A134" s="102"/>
      <c r="B134" s="119"/>
      <c r="C134" s="119"/>
    </row>
    <row r="135" spans="1:3" s="94" customFormat="1">
      <c r="A135" s="102"/>
      <c r="B135" s="119"/>
      <c r="C135" s="119"/>
    </row>
    <row r="136" spans="1:3" s="94" customFormat="1">
      <c r="A136" s="102"/>
      <c r="B136" s="119"/>
      <c r="C136" s="119"/>
    </row>
    <row r="137" spans="1:3" s="94" customFormat="1">
      <c r="A137" s="102"/>
      <c r="B137" s="119"/>
      <c r="C137" s="119"/>
    </row>
    <row r="138" spans="1:3" s="94" customFormat="1">
      <c r="A138" s="102"/>
      <c r="B138" s="119"/>
      <c r="C138" s="119"/>
    </row>
    <row r="139" spans="1:3" s="94" customFormat="1">
      <c r="A139" s="102"/>
      <c r="B139" s="119"/>
      <c r="C139" s="119"/>
    </row>
    <row r="140" spans="1:3" s="94" customFormat="1">
      <c r="A140" s="102"/>
      <c r="B140" s="119"/>
      <c r="C140" s="119"/>
    </row>
    <row r="141" spans="1:3" s="94" customFormat="1">
      <c r="A141" s="102"/>
      <c r="B141" s="119"/>
      <c r="C141" s="119"/>
    </row>
    <row r="142" spans="1:3" s="94" customFormat="1">
      <c r="A142" s="102"/>
      <c r="B142" s="119"/>
      <c r="C142" s="119"/>
    </row>
    <row r="143" spans="1:3" s="94" customFormat="1">
      <c r="A143" s="102"/>
      <c r="B143" s="119"/>
      <c r="C143" s="119"/>
    </row>
    <row r="144" spans="1:3" s="94" customFormat="1">
      <c r="A144" s="102"/>
      <c r="B144" s="119"/>
      <c r="C144" s="119"/>
    </row>
    <row r="145" spans="1:3" s="94" customFormat="1">
      <c r="A145" s="102"/>
      <c r="B145" s="119"/>
      <c r="C145" s="119"/>
    </row>
    <row r="146" spans="1:3" s="94" customFormat="1">
      <c r="A146" s="102"/>
      <c r="B146" s="119"/>
      <c r="C146" s="119"/>
    </row>
    <row r="147" spans="1:3" s="94" customFormat="1">
      <c r="A147" s="102"/>
      <c r="B147" s="119"/>
      <c r="C147" s="119"/>
    </row>
    <row r="148" spans="1:3" s="94" customFormat="1">
      <c r="A148" s="102"/>
      <c r="B148" s="119"/>
      <c r="C148" s="119"/>
    </row>
    <row r="149" spans="1:3" s="94" customFormat="1">
      <c r="A149" s="102"/>
      <c r="B149" s="119"/>
      <c r="C149" s="119"/>
    </row>
    <row r="150" spans="1:3" s="94" customFormat="1">
      <c r="A150" s="102"/>
      <c r="B150" s="119"/>
      <c r="C150" s="119"/>
    </row>
    <row r="151" spans="1:3" s="94" customFormat="1">
      <c r="A151" s="102"/>
      <c r="B151" s="119"/>
      <c r="C151" s="119"/>
    </row>
    <row r="152" spans="1:3" s="94" customFormat="1">
      <c r="A152" s="102"/>
      <c r="B152" s="119"/>
      <c r="C152" s="119"/>
    </row>
    <row r="153" spans="1:3" s="94" customFormat="1">
      <c r="A153" s="102"/>
      <c r="B153" s="119"/>
      <c r="C153" s="119"/>
    </row>
    <row r="154" spans="1:3" s="94" customFormat="1">
      <c r="A154" s="102"/>
      <c r="B154" s="119"/>
      <c r="C154" s="119"/>
    </row>
    <row r="155" spans="1:3" s="94" customFormat="1">
      <c r="A155" s="102"/>
      <c r="B155" s="119"/>
      <c r="C155" s="119"/>
    </row>
    <row r="156" spans="1:3" s="94" customFormat="1">
      <c r="A156" s="102"/>
      <c r="B156" s="119"/>
      <c r="C156" s="119"/>
    </row>
    <row r="157" spans="1:3" s="94" customFormat="1">
      <c r="A157" s="102"/>
      <c r="B157" s="119"/>
      <c r="C157" s="119"/>
    </row>
    <row r="158" spans="1:3" s="94" customFormat="1">
      <c r="A158" s="102"/>
      <c r="B158" s="119"/>
      <c r="C158" s="119"/>
    </row>
    <row r="159" spans="1:3" s="94" customFormat="1">
      <c r="A159" s="102"/>
      <c r="B159" s="119"/>
      <c r="C159" s="119"/>
    </row>
    <row r="160" spans="1:3" s="94" customFormat="1">
      <c r="A160" s="102"/>
      <c r="B160" s="119"/>
      <c r="C160" s="119"/>
    </row>
    <row r="161" spans="1:3" s="94" customFormat="1">
      <c r="A161" s="102"/>
      <c r="B161" s="119"/>
      <c r="C161" s="119"/>
    </row>
    <row r="162" spans="1:3" s="94" customFormat="1">
      <c r="A162" s="102"/>
      <c r="B162" s="119"/>
      <c r="C162" s="119"/>
    </row>
    <row r="163" spans="1:3" s="94" customFormat="1">
      <c r="A163" s="102"/>
      <c r="B163" s="119"/>
      <c r="C163" s="119"/>
    </row>
    <row r="164" spans="1:3" s="94" customFormat="1">
      <c r="A164" s="102"/>
      <c r="B164" s="119"/>
      <c r="C164" s="119"/>
    </row>
    <row r="165" spans="1:3" s="94" customFormat="1">
      <c r="A165" s="102"/>
      <c r="B165" s="119"/>
      <c r="C165" s="119"/>
    </row>
    <row r="166" spans="1:3" s="94" customFormat="1">
      <c r="A166" s="102"/>
      <c r="B166" s="119"/>
      <c r="C166" s="119"/>
    </row>
    <row r="167" spans="1:3" s="94" customFormat="1">
      <c r="A167" s="102"/>
      <c r="B167" s="119"/>
      <c r="C167" s="119"/>
    </row>
    <row r="168" spans="1:3" s="94" customFormat="1">
      <c r="A168" s="102"/>
      <c r="B168" s="119"/>
      <c r="C168" s="119"/>
    </row>
    <row r="169" spans="1:3" s="94" customFormat="1">
      <c r="A169" s="102"/>
      <c r="B169" s="119"/>
      <c r="C169" s="119"/>
    </row>
    <row r="170" spans="1:3" s="94" customFormat="1">
      <c r="A170" s="102"/>
      <c r="B170" s="119"/>
      <c r="C170" s="119"/>
    </row>
    <row r="171" spans="1:3" s="94" customFormat="1">
      <c r="A171" s="102"/>
      <c r="B171" s="119"/>
      <c r="C171" s="119"/>
    </row>
    <row r="172" spans="1:3" s="94" customFormat="1">
      <c r="A172" s="102"/>
      <c r="B172" s="119"/>
      <c r="C172" s="119"/>
    </row>
    <row r="173" spans="1:3" s="94" customFormat="1">
      <c r="A173" s="102"/>
      <c r="B173" s="119"/>
      <c r="C173" s="119"/>
    </row>
    <row r="174" spans="1:3" s="94" customFormat="1">
      <c r="A174" s="102"/>
      <c r="B174" s="119"/>
      <c r="C174" s="119"/>
    </row>
    <row r="175" spans="1:3" s="94" customFormat="1">
      <c r="A175" s="102"/>
      <c r="B175" s="119"/>
      <c r="C175" s="119"/>
    </row>
    <row r="176" spans="1:3" s="94" customFormat="1">
      <c r="A176" s="102"/>
      <c r="B176" s="119"/>
      <c r="C176" s="119"/>
    </row>
    <row r="177" spans="1:3" s="94" customFormat="1">
      <c r="A177" s="102"/>
      <c r="B177" s="119"/>
      <c r="C177" s="119"/>
    </row>
    <row r="178" spans="1:3" s="94" customFormat="1">
      <c r="A178" s="102"/>
      <c r="B178" s="119"/>
      <c r="C178" s="119"/>
    </row>
    <row r="179" spans="1:3" s="94" customFormat="1">
      <c r="A179" s="102"/>
      <c r="B179" s="119"/>
      <c r="C179" s="119"/>
    </row>
    <row r="180" spans="1:3" s="94" customFormat="1">
      <c r="A180" s="102"/>
      <c r="B180" s="119"/>
      <c r="C180" s="119"/>
    </row>
    <row r="181" spans="1:3" s="94" customFormat="1">
      <c r="A181" s="102"/>
      <c r="B181" s="119"/>
      <c r="C181" s="119"/>
    </row>
    <row r="182" spans="1:3" s="94" customFormat="1">
      <c r="A182" s="102"/>
      <c r="B182" s="119"/>
      <c r="C182" s="119"/>
    </row>
    <row r="183" spans="1:3" s="94" customFormat="1">
      <c r="A183" s="102"/>
      <c r="B183" s="119"/>
      <c r="C183" s="119"/>
    </row>
    <row r="184" spans="1:3" s="94" customFormat="1">
      <c r="A184" s="102"/>
      <c r="B184" s="119"/>
      <c r="C184" s="119"/>
    </row>
    <row r="185" spans="1:3" s="94" customFormat="1">
      <c r="A185" s="102"/>
      <c r="B185" s="119"/>
      <c r="C185" s="119"/>
    </row>
    <row r="186" spans="1:3" s="94" customFormat="1">
      <c r="A186" s="102"/>
      <c r="B186" s="119"/>
      <c r="C186" s="119"/>
    </row>
    <row r="187" spans="1:3" s="94" customFormat="1">
      <c r="A187" s="102"/>
      <c r="B187" s="119"/>
      <c r="C187" s="119"/>
    </row>
    <row r="188" spans="1:3" s="94" customFormat="1">
      <c r="A188" s="102"/>
      <c r="B188" s="119"/>
      <c r="C188" s="119"/>
    </row>
    <row r="189" spans="1:3" s="94" customFormat="1">
      <c r="A189" s="102"/>
      <c r="B189" s="119"/>
      <c r="C189" s="119"/>
    </row>
    <row r="190" spans="1:3" s="94" customFormat="1">
      <c r="A190" s="102"/>
      <c r="B190" s="119"/>
      <c r="C190" s="119"/>
    </row>
    <row r="191" spans="1:3" s="94" customFormat="1">
      <c r="A191" s="102"/>
      <c r="B191" s="119"/>
      <c r="C191" s="119"/>
    </row>
    <row r="192" spans="1:3" s="94" customFormat="1">
      <c r="A192" s="102"/>
      <c r="B192" s="119"/>
      <c r="C192" s="119"/>
    </row>
    <row r="193" spans="1:3" s="94" customFormat="1">
      <c r="A193" s="102"/>
      <c r="B193" s="119"/>
      <c r="C193" s="119"/>
    </row>
    <row r="194" spans="1:3" s="94" customFormat="1">
      <c r="A194" s="102"/>
      <c r="B194" s="119"/>
      <c r="C194" s="119"/>
    </row>
    <row r="195" spans="1:3" s="94" customFormat="1">
      <c r="A195" s="102"/>
      <c r="B195" s="119"/>
      <c r="C195" s="119"/>
    </row>
    <row r="196" spans="1:3" s="94" customFormat="1">
      <c r="A196" s="102"/>
      <c r="B196" s="119"/>
      <c r="C196" s="119"/>
    </row>
    <row r="197" spans="1:3" s="94" customFormat="1">
      <c r="A197" s="102"/>
      <c r="B197" s="119"/>
      <c r="C197" s="119"/>
    </row>
    <row r="198" spans="1:3" s="94" customFormat="1">
      <c r="A198" s="102"/>
      <c r="B198" s="119"/>
      <c r="C198" s="119"/>
    </row>
    <row r="199" spans="1:3" s="94" customFormat="1">
      <c r="A199" s="102"/>
      <c r="B199" s="119"/>
      <c r="C199" s="119"/>
    </row>
    <row r="200" spans="1:3" s="94" customFormat="1">
      <c r="A200" s="102"/>
      <c r="B200" s="119"/>
      <c r="C200" s="119"/>
    </row>
    <row r="201" spans="1:3" s="94" customFormat="1">
      <c r="A201" s="102"/>
      <c r="B201" s="119"/>
      <c r="C201" s="119"/>
    </row>
    <row r="202" spans="1:3" s="94" customFormat="1">
      <c r="A202" s="102"/>
      <c r="B202" s="119"/>
      <c r="C202" s="119"/>
    </row>
    <row r="203" spans="1:3" s="94" customFormat="1">
      <c r="A203" s="102"/>
      <c r="B203" s="119"/>
      <c r="C203" s="119"/>
    </row>
    <row r="204" spans="1:3" s="94" customFormat="1">
      <c r="A204" s="102"/>
      <c r="B204" s="119"/>
      <c r="C204" s="119"/>
    </row>
    <row r="205" spans="1:3" s="94" customFormat="1">
      <c r="A205" s="102"/>
      <c r="B205" s="119"/>
      <c r="C205" s="119"/>
    </row>
    <row r="206" spans="1:3" s="94" customFormat="1">
      <c r="A206" s="102"/>
      <c r="B206" s="119"/>
      <c r="C206" s="119"/>
    </row>
    <row r="207" spans="1:3" s="94" customFormat="1">
      <c r="A207" s="102"/>
      <c r="B207" s="119"/>
      <c r="C207" s="119"/>
    </row>
    <row r="208" spans="1:3" s="94" customFormat="1">
      <c r="A208" s="102"/>
      <c r="B208" s="119"/>
      <c r="C208" s="119"/>
    </row>
    <row r="209" spans="1:3" s="94" customFormat="1">
      <c r="A209" s="102"/>
      <c r="B209" s="119"/>
      <c r="C209" s="119"/>
    </row>
    <row r="210" spans="1:3" s="94" customFormat="1">
      <c r="A210" s="102"/>
      <c r="B210" s="119"/>
      <c r="C210" s="119"/>
    </row>
    <row r="211" spans="1:3" s="94" customFormat="1">
      <c r="A211" s="102"/>
      <c r="B211" s="119"/>
      <c r="C211" s="119"/>
    </row>
    <row r="212" spans="1:3" s="94" customFormat="1">
      <c r="A212" s="102"/>
      <c r="B212" s="119"/>
      <c r="C212" s="119"/>
    </row>
    <row r="213" spans="1:3" s="94" customFormat="1">
      <c r="A213" s="102"/>
      <c r="B213" s="119"/>
      <c r="C213" s="119"/>
    </row>
    <row r="214" spans="1:3" s="94" customFormat="1">
      <c r="A214" s="102"/>
      <c r="B214" s="119"/>
      <c r="C214" s="119"/>
    </row>
    <row r="215" spans="1:3" s="94" customFormat="1">
      <c r="A215" s="102"/>
      <c r="B215" s="119"/>
      <c r="C215" s="119"/>
    </row>
    <row r="216" spans="1:3" s="94" customFormat="1">
      <c r="A216" s="102"/>
      <c r="B216" s="119"/>
      <c r="C216" s="119"/>
    </row>
    <row r="217" spans="1:3" s="94" customFormat="1">
      <c r="A217" s="102"/>
      <c r="B217" s="119"/>
      <c r="C217" s="119"/>
    </row>
    <row r="218" spans="1:3" s="94" customFormat="1">
      <c r="A218" s="102"/>
      <c r="B218" s="119"/>
      <c r="C218" s="119"/>
    </row>
    <row r="219" spans="1:3" s="94" customFormat="1">
      <c r="A219" s="102"/>
      <c r="B219" s="119"/>
      <c r="C219" s="119"/>
    </row>
    <row r="220" spans="1:3" s="94" customFormat="1">
      <c r="A220" s="102"/>
      <c r="B220" s="119"/>
      <c r="C220" s="119"/>
    </row>
    <row r="221" spans="1:3" s="94" customFormat="1">
      <c r="A221" s="102"/>
      <c r="B221" s="119"/>
      <c r="C221" s="119"/>
    </row>
    <row r="222" spans="1:3" s="94" customFormat="1">
      <c r="A222" s="102"/>
      <c r="B222" s="119"/>
      <c r="C222" s="119"/>
    </row>
    <row r="223" spans="1:3" s="94" customFormat="1">
      <c r="A223" s="102"/>
      <c r="B223" s="119"/>
      <c r="C223" s="119"/>
    </row>
    <row r="224" spans="1:3" s="94" customFormat="1">
      <c r="A224" s="102"/>
      <c r="B224" s="119"/>
      <c r="C224" s="119"/>
    </row>
    <row r="225" spans="1:3" s="94" customFormat="1">
      <c r="A225" s="102"/>
      <c r="B225" s="119"/>
      <c r="C225" s="119"/>
    </row>
    <row r="226" spans="1:3" s="94" customFormat="1">
      <c r="A226" s="102"/>
      <c r="B226" s="119"/>
      <c r="C226" s="119"/>
    </row>
    <row r="227" spans="1:3" s="94" customFormat="1">
      <c r="A227" s="102"/>
      <c r="B227" s="119"/>
      <c r="C227" s="119"/>
    </row>
    <row r="228" spans="1:3" s="94" customFormat="1">
      <c r="A228" s="102"/>
      <c r="B228" s="119"/>
      <c r="C228" s="119"/>
    </row>
    <row r="229" spans="1:3" s="94" customFormat="1">
      <c r="A229" s="102"/>
      <c r="B229" s="119"/>
      <c r="C229" s="119"/>
    </row>
    <row r="230" spans="1:3" s="94" customFormat="1">
      <c r="A230" s="102"/>
      <c r="B230" s="119"/>
      <c r="C230" s="119"/>
    </row>
    <row r="231" spans="1:3" s="94" customFormat="1">
      <c r="A231" s="102"/>
      <c r="B231" s="119"/>
      <c r="C231" s="119"/>
    </row>
    <row r="232" spans="1:3" s="94" customFormat="1">
      <c r="A232" s="102"/>
      <c r="B232" s="119"/>
      <c r="C232" s="119"/>
    </row>
    <row r="233" spans="1:3" s="94" customFormat="1">
      <c r="A233" s="102"/>
      <c r="B233" s="119"/>
      <c r="C233" s="119"/>
    </row>
    <row r="234" spans="1:3" s="94" customFormat="1">
      <c r="A234" s="102"/>
      <c r="B234" s="119"/>
      <c r="C234" s="119"/>
    </row>
    <row r="235" spans="1:3" s="94" customFormat="1">
      <c r="A235" s="102"/>
      <c r="B235" s="119"/>
      <c r="C235" s="119"/>
    </row>
    <row r="236" spans="1:3" s="94" customFormat="1">
      <c r="A236" s="102"/>
      <c r="B236" s="119"/>
      <c r="C236" s="119"/>
    </row>
    <row r="237" spans="1:3" s="94" customFormat="1">
      <c r="A237" s="102"/>
      <c r="B237" s="119"/>
      <c r="C237" s="119"/>
    </row>
    <row r="238" spans="1:3" s="94" customFormat="1">
      <c r="A238" s="102"/>
      <c r="B238" s="119"/>
      <c r="C238" s="119"/>
    </row>
    <row r="239" spans="1:3" s="94" customFormat="1">
      <c r="A239" s="102"/>
      <c r="B239" s="119"/>
      <c r="C239" s="119"/>
    </row>
    <row r="240" spans="1:3" s="94" customFormat="1">
      <c r="A240" s="102"/>
      <c r="B240" s="119"/>
      <c r="C240" s="119"/>
    </row>
    <row r="241" spans="1:3" s="94" customFormat="1">
      <c r="A241" s="102"/>
      <c r="B241" s="119"/>
      <c r="C241" s="119"/>
    </row>
    <row r="242" spans="1:3" s="94" customFormat="1">
      <c r="A242" s="102"/>
      <c r="B242" s="119"/>
      <c r="C242" s="119"/>
    </row>
    <row r="243" spans="1:3" s="94" customFormat="1">
      <c r="A243" s="102"/>
      <c r="B243" s="119"/>
      <c r="C243" s="119"/>
    </row>
    <row r="244" spans="1:3" s="94" customFormat="1">
      <c r="A244" s="102"/>
      <c r="B244" s="119"/>
      <c r="C244" s="119"/>
    </row>
    <row r="245" spans="1:3" s="94" customFormat="1">
      <c r="A245" s="102"/>
      <c r="B245" s="119"/>
      <c r="C245" s="119"/>
    </row>
    <row r="246" spans="1:3" s="94" customFormat="1">
      <c r="A246" s="102"/>
      <c r="B246" s="119"/>
      <c r="C246" s="119"/>
    </row>
    <row r="247" spans="1:3" s="94" customFormat="1">
      <c r="A247" s="102"/>
      <c r="B247" s="119"/>
      <c r="C247" s="119"/>
    </row>
    <row r="248" spans="1:3" s="94" customFormat="1">
      <c r="A248" s="102"/>
      <c r="B248" s="119"/>
      <c r="C248" s="119"/>
    </row>
    <row r="249" spans="1:3" s="94" customFormat="1">
      <c r="A249" s="102"/>
      <c r="B249" s="119"/>
      <c r="C249" s="119"/>
    </row>
    <row r="250" spans="1:3" s="94" customFormat="1">
      <c r="A250" s="102"/>
      <c r="B250" s="119"/>
      <c r="C250" s="119"/>
    </row>
    <row r="251" spans="1:3" s="94" customFormat="1">
      <c r="A251" s="102"/>
      <c r="B251" s="119"/>
      <c r="C251" s="119"/>
    </row>
    <row r="252" spans="1:3" s="94" customFormat="1">
      <c r="A252" s="102"/>
      <c r="B252" s="119"/>
      <c r="C252" s="119"/>
    </row>
    <row r="253" spans="1:3" s="94" customFormat="1">
      <c r="A253" s="102"/>
      <c r="B253" s="119"/>
      <c r="C253" s="119"/>
    </row>
    <row r="254" spans="1:3" s="94" customFormat="1">
      <c r="A254" s="102"/>
      <c r="B254" s="119"/>
      <c r="C254" s="119"/>
    </row>
    <row r="255" spans="1:3" s="94" customFormat="1">
      <c r="A255" s="102"/>
      <c r="B255" s="119"/>
      <c r="C255" s="119"/>
    </row>
    <row r="256" spans="1:3" s="94" customFormat="1">
      <c r="A256" s="102"/>
      <c r="B256" s="119"/>
      <c r="C256" s="119"/>
    </row>
    <row r="257" spans="1:3" s="94" customFormat="1">
      <c r="A257" s="102"/>
      <c r="B257" s="119"/>
      <c r="C257" s="119"/>
    </row>
    <row r="258" spans="1:3" s="94" customFormat="1">
      <c r="A258" s="102"/>
      <c r="B258" s="119"/>
      <c r="C258" s="119"/>
    </row>
    <row r="259" spans="1:3" s="94" customFormat="1">
      <c r="A259" s="102"/>
      <c r="B259" s="119"/>
      <c r="C259" s="119"/>
    </row>
    <row r="260" spans="1:3" s="94" customFormat="1">
      <c r="A260" s="102"/>
      <c r="B260" s="119"/>
      <c r="C260" s="119"/>
    </row>
    <row r="261" spans="1:3" s="94" customFormat="1">
      <c r="A261" s="102"/>
      <c r="B261" s="119"/>
      <c r="C261" s="119"/>
    </row>
    <row r="262" spans="1:3" s="94" customFormat="1">
      <c r="A262" s="102"/>
      <c r="B262" s="119"/>
      <c r="C262" s="119"/>
    </row>
    <row r="263" spans="1:3" s="94" customFormat="1">
      <c r="A263" s="102"/>
      <c r="B263" s="119"/>
      <c r="C263" s="119"/>
    </row>
    <row r="264" spans="1:3" s="94" customFormat="1">
      <c r="A264" s="102"/>
      <c r="B264" s="119"/>
      <c r="C264" s="119"/>
    </row>
    <row r="265" spans="1:3" s="94" customFormat="1">
      <c r="A265" s="102"/>
      <c r="B265" s="119"/>
      <c r="C265" s="119"/>
    </row>
    <row r="266" spans="1:3" s="94" customFormat="1">
      <c r="A266" s="102"/>
      <c r="B266" s="119"/>
      <c r="C266" s="119"/>
    </row>
    <row r="267" spans="1:3" s="94" customFormat="1">
      <c r="A267" s="102"/>
      <c r="B267" s="119"/>
      <c r="C267" s="119"/>
    </row>
    <row r="268" spans="1:3" s="94" customFormat="1">
      <c r="A268" s="102"/>
      <c r="B268" s="119"/>
      <c r="C268" s="119"/>
    </row>
    <row r="269" spans="1:3" s="94" customFormat="1">
      <c r="A269" s="102"/>
      <c r="B269" s="119"/>
      <c r="C269" s="119"/>
    </row>
    <row r="270" spans="1:3" s="94" customFormat="1">
      <c r="A270" s="102"/>
      <c r="B270" s="119"/>
      <c r="C270" s="119"/>
    </row>
    <row r="271" spans="1:3" s="94" customFormat="1">
      <c r="A271" s="102"/>
      <c r="B271" s="119"/>
      <c r="C271" s="119"/>
    </row>
    <row r="272" spans="1:3" s="94" customFormat="1">
      <c r="A272" s="102"/>
      <c r="B272" s="119"/>
      <c r="C272" s="119"/>
    </row>
    <row r="273" spans="1:3" s="94" customFormat="1">
      <c r="A273" s="102"/>
      <c r="B273" s="119"/>
      <c r="C273" s="119"/>
    </row>
    <row r="274" spans="1:3" s="94" customFormat="1">
      <c r="A274" s="102"/>
      <c r="B274" s="119"/>
      <c r="C274" s="119"/>
    </row>
    <row r="275" spans="1:3" s="94" customFormat="1">
      <c r="A275" s="102"/>
      <c r="B275" s="119"/>
      <c r="C275" s="119"/>
    </row>
    <row r="276" spans="1:3" s="94" customFormat="1">
      <c r="A276" s="102"/>
      <c r="B276" s="119"/>
      <c r="C276" s="119"/>
    </row>
    <row r="277" spans="1:3" s="94" customFormat="1">
      <c r="A277" s="102"/>
      <c r="B277" s="119"/>
      <c r="C277" s="119"/>
    </row>
    <row r="278" spans="1:3" s="94" customFormat="1">
      <c r="A278" s="102"/>
      <c r="B278" s="119"/>
      <c r="C278" s="119"/>
    </row>
    <row r="279" spans="1:3" s="94" customFormat="1">
      <c r="A279" s="102"/>
      <c r="B279" s="119"/>
      <c r="C279" s="119"/>
    </row>
    <row r="280" spans="1:3" s="94" customFormat="1">
      <c r="A280" s="102"/>
      <c r="B280" s="119"/>
      <c r="C280" s="119"/>
    </row>
    <row r="281" spans="1:3" s="94" customFormat="1">
      <c r="A281" s="102"/>
      <c r="B281" s="119"/>
      <c r="C281" s="119"/>
    </row>
    <row r="282" spans="1:3" s="94" customFormat="1">
      <c r="A282" s="102"/>
      <c r="B282" s="119"/>
      <c r="C282" s="119"/>
    </row>
    <row r="283" spans="1:3" s="94" customFormat="1">
      <c r="A283" s="102"/>
      <c r="B283" s="119"/>
      <c r="C283" s="119"/>
    </row>
    <row r="284" spans="1:3" s="94" customFormat="1">
      <c r="A284" s="102"/>
      <c r="B284" s="119"/>
      <c r="C284" s="119"/>
    </row>
    <row r="285" spans="1:3" s="94" customFormat="1">
      <c r="A285" s="102"/>
      <c r="B285" s="119"/>
      <c r="C285" s="119"/>
    </row>
    <row r="286" spans="1:3" s="94" customFormat="1">
      <c r="A286" s="102"/>
      <c r="B286" s="119"/>
      <c r="C286" s="119"/>
    </row>
    <row r="287" spans="1:3" s="94" customFormat="1">
      <c r="A287" s="102"/>
      <c r="B287" s="119"/>
      <c r="C287" s="119"/>
    </row>
    <row r="288" spans="1:3" s="94" customFormat="1">
      <c r="A288" s="102"/>
      <c r="B288" s="119"/>
      <c r="C288" s="119"/>
    </row>
    <row r="289" spans="1:3" s="94" customFormat="1">
      <c r="A289" s="102"/>
      <c r="B289" s="119"/>
      <c r="C289" s="119"/>
    </row>
    <row r="290" spans="1:3" s="94" customFormat="1">
      <c r="A290" s="102"/>
      <c r="B290" s="119"/>
      <c r="C290" s="119"/>
    </row>
    <row r="291" spans="1:3" s="94" customFormat="1">
      <c r="A291" s="102"/>
      <c r="B291" s="119"/>
      <c r="C291" s="119"/>
    </row>
    <row r="292" spans="1:3" s="94" customFormat="1">
      <c r="A292" s="102"/>
      <c r="B292" s="119"/>
      <c r="C292" s="119"/>
    </row>
    <row r="293" spans="1:3" s="94" customFormat="1">
      <c r="A293" s="102"/>
      <c r="B293" s="119"/>
      <c r="C293" s="119"/>
    </row>
    <row r="294" spans="1:3" s="94" customFormat="1">
      <c r="A294" s="102"/>
      <c r="B294" s="119"/>
      <c r="C294" s="119"/>
    </row>
    <row r="295" spans="1:3" s="94" customFormat="1">
      <c r="A295" s="102"/>
      <c r="B295" s="119"/>
      <c r="C295" s="119"/>
    </row>
    <row r="296" spans="1:3" s="94" customFormat="1">
      <c r="A296" s="102"/>
      <c r="B296" s="119"/>
      <c r="C296" s="119"/>
    </row>
    <row r="297" spans="1:3" s="94" customFormat="1">
      <c r="A297" s="102"/>
      <c r="B297" s="119"/>
      <c r="C297" s="119"/>
    </row>
    <row r="298" spans="1:3" s="94" customFormat="1">
      <c r="A298" s="102"/>
      <c r="B298" s="119"/>
      <c r="C298" s="119"/>
    </row>
    <row r="299" spans="1:3" s="94" customFormat="1">
      <c r="A299" s="102"/>
      <c r="B299" s="119"/>
      <c r="C299" s="119"/>
    </row>
    <row r="300" spans="1:3" s="94" customFormat="1">
      <c r="A300" s="102"/>
      <c r="B300" s="119"/>
      <c r="C300" s="119"/>
    </row>
    <row r="301" spans="1:3" s="94" customFormat="1">
      <c r="A301" s="102"/>
      <c r="B301" s="119"/>
      <c r="C301" s="119"/>
    </row>
    <row r="302" spans="1:3" s="94" customFormat="1">
      <c r="A302" s="102"/>
      <c r="B302" s="119"/>
      <c r="C302" s="119"/>
    </row>
    <row r="303" spans="1:3" s="94" customFormat="1">
      <c r="A303" s="102"/>
      <c r="B303" s="119"/>
      <c r="C303" s="119"/>
    </row>
    <row r="304" spans="1:3" s="94" customFormat="1">
      <c r="A304" s="102"/>
      <c r="B304" s="119"/>
      <c r="C304" s="119"/>
    </row>
    <row r="305" spans="1:3" s="94" customFormat="1">
      <c r="A305" s="102"/>
      <c r="B305" s="119"/>
      <c r="C305" s="119"/>
    </row>
    <row r="306" spans="1:3" s="94" customFormat="1">
      <c r="A306" s="102"/>
      <c r="B306" s="119"/>
      <c r="C306" s="119"/>
    </row>
    <row r="307" spans="1:3" s="94" customFormat="1">
      <c r="A307" s="102"/>
      <c r="B307" s="119"/>
      <c r="C307" s="119"/>
    </row>
    <row r="308" spans="1:3" s="94" customFormat="1">
      <c r="A308" s="102"/>
      <c r="B308" s="119"/>
      <c r="C308" s="119"/>
    </row>
    <row r="309" spans="1:3" s="94" customFormat="1">
      <c r="A309" s="102"/>
      <c r="B309" s="119"/>
      <c r="C309" s="119"/>
    </row>
    <row r="310" spans="1:3" s="94" customFormat="1">
      <c r="A310" s="102"/>
      <c r="B310" s="119"/>
      <c r="C310" s="119"/>
    </row>
    <row r="311" spans="1:3" s="94" customFormat="1">
      <c r="A311" s="102"/>
      <c r="B311" s="119"/>
      <c r="C311" s="119"/>
    </row>
    <row r="312" spans="1:3" s="94" customFormat="1">
      <c r="A312" s="102"/>
      <c r="B312" s="119"/>
      <c r="C312" s="119"/>
    </row>
    <row r="313" spans="1:3" s="94" customFormat="1">
      <c r="A313" s="102"/>
      <c r="B313" s="119"/>
      <c r="C313" s="119"/>
    </row>
    <row r="314" spans="1:3" s="94" customFormat="1">
      <c r="A314" s="102"/>
      <c r="B314" s="119"/>
      <c r="C314" s="119"/>
    </row>
    <row r="315" spans="1:3" s="94" customFormat="1">
      <c r="A315" s="102"/>
      <c r="B315" s="119"/>
      <c r="C315" s="119"/>
    </row>
    <row r="316" spans="1:3" s="94" customFormat="1">
      <c r="A316" s="102"/>
      <c r="B316" s="119"/>
      <c r="C316" s="119"/>
    </row>
    <row r="317" spans="1:3" s="94" customFormat="1">
      <c r="A317" s="102"/>
      <c r="B317" s="119"/>
      <c r="C317" s="119"/>
    </row>
    <row r="318" spans="1:3" s="94" customFormat="1">
      <c r="A318" s="102"/>
      <c r="B318" s="119"/>
      <c r="C318" s="119"/>
    </row>
    <row r="319" spans="1:3" s="94" customFormat="1">
      <c r="A319" s="102"/>
      <c r="B319" s="119"/>
      <c r="C319" s="119"/>
    </row>
    <row r="320" spans="1:3" s="94" customFormat="1">
      <c r="A320" s="102"/>
      <c r="B320" s="119"/>
      <c r="C320" s="119"/>
    </row>
    <row r="321" spans="1:3" s="94" customFormat="1">
      <c r="A321" s="102"/>
      <c r="B321" s="119"/>
      <c r="C321" s="119"/>
    </row>
    <row r="322" spans="1:3" s="94" customFormat="1">
      <c r="A322" s="102"/>
      <c r="B322" s="119"/>
      <c r="C322" s="119"/>
    </row>
    <row r="323" spans="1:3" s="94" customFormat="1">
      <c r="A323" s="102"/>
      <c r="B323" s="119"/>
      <c r="C323" s="119"/>
    </row>
    <row r="324" spans="1:3" s="94" customFormat="1">
      <c r="A324" s="102"/>
      <c r="B324" s="119"/>
      <c r="C324" s="119"/>
    </row>
    <row r="325" spans="1:3" s="94" customFormat="1">
      <c r="A325" s="102"/>
      <c r="B325" s="119"/>
      <c r="C325" s="119"/>
    </row>
    <row r="326" spans="1:3" s="94" customFormat="1">
      <c r="A326" s="102"/>
      <c r="B326" s="119"/>
      <c r="C326" s="119"/>
    </row>
    <row r="327" spans="1:3" s="94" customFormat="1">
      <c r="A327" s="102"/>
      <c r="B327" s="119"/>
      <c r="C327" s="119"/>
    </row>
    <row r="328" spans="1:3" s="94" customFormat="1">
      <c r="A328" s="102"/>
      <c r="B328" s="119"/>
      <c r="C328" s="119"/>
    </row>
    <row r="329" spans="1:3" s="94" customFormat="1">
      <c r="A329" s="102"/>
      <c r="B329" s="119"/>
      <c r="C329" s="119"/>
    </row>
    <row r="330" spans="1:3" s="94" customFormat="1">
      <c r="A330" s="102"/>
      <c r="B330" s="119"/>
      <c r="C330" s="119"/>
    </row>
    <row r="331" spans="1:3" s="94" customFormat="1">
      <c r="A331" s="102"/>
      <c r="B331" s="119"/>
      <c r="C331" s="119"/>
    </row>
    <row r="332" spans="1:3" s="94" customFormat="1">
      <c r="A332" s="102"/>
      <c r="B332" s="119"/>
      <c r="C332" s="119"/>
    </row>
    <row r="333" spans="1:3" s="94" customFormat="1">
      <c r="A333" s="102"/>
      <c r="B333" s="119"/>
      <c r="C333" s="119"/>
    </row>
    <row r="334" spans="1:3" s="94" customFormat="1">
      <c r="A334" s="102"/>
      <c r="B334" s="119"/>
      <c r="C334" s="119"/>
    </row>
    <row r="335" spans="1:3" s="94" customFormat="1">
      <c r="A335" s="102"/>
      <c r="B335" s="119"/>
      <c r="C335" s="119"/>
    </row>
    <row r="336" spans="1:3" s="94" customFormat="1">
      <c r="A336" s="102"/>
      <c r="B336" s="119"/>
      <c r="C336" s="119"/>
    </row>
    <row r="337" spans="1:3" s="94" customFormat="1">
      <c r="A337" s="102"/>
      <c r="B337" s="119"/>
      <c r="C337" s="119"/>
    </row>
    <row r="338" spans="1:3" s="94" customFormat="1">
      <c r="A338" s="102"/>
      <c r="B338" s="119"/>
      <c r="C338" s="119"/>
    </row>
    <row r="339" spans="1:3" s="94" customFormat="1">
      <c r="A339" s="102"/>
      <c r="B339" s="119"/>
      <c r="C339" s="119"/>
    </row>
    <row r="340" spans="1:3" s="94" customFormat="1">
      <c r="A340" s="102"/>
      <c r="B340" s="119"/>
      <c r="C340" s="119"/>
    </row>
    <row r="341" spans="1:3" s="94" customFormat="1">
      <c r="A341" s="102"/>
      <c r="B341" s="119"/>
      <c r="C341" s="119"/>
    </row>
    <row r="342" spans="1:3" s="94" customFormat="1">
      <c r="A342" s="102"/>
      <c r="B342" s="119"/>
      <c r="C342" s="119"/>
    </row>
    <row r="343" spans="1:3" s="94" customFormat="1">
      <c r="A343" s="102"/>
      <c r="B343" s="119"/>
      <c r="C343" s="119"/>
    </row>
    <row r="344" spans="1:3" s="94" customFormat="1">
      <c r="A344" s="102"/>
      <c r="B344" s="119"/>
      <c r="C344" s="119"/>
    </row>
    <row r="345" spans="1:3" s="94" customFormat="1">
      <c r="A345" s="102"/>
      <c r="B345" s="119"/>
      <c r="C345" s="119"/>
    </row>
    <row r="346" spans="1:3" s="94" customFormat="1">
      <c r="A346" s="102"/>
      <c r="B346" s="119"/>
      <c r="C346" s="119"/>
    </row>
    <row r="347" spans="1:3" s="94" customFormat="1">
      <c r="A347" s="102"/>
      <c r="B347" s="119"/>
      <c r="C347" s="119"/>
    </row>
    <row r="348" spans="1:3" s="94" customFormat="1">
      <c r="A348" s="102"/>
      <c r="B348" s="119"/>
      <c r="C348" s="119"/>
    </row>
    <row r="349" spans="1:3" s="94" customFormat="1">
      <c r="A349" s="102"/>
      <c r="B349" s="119"/>
      <c r="C349" s="119"/>
    </row>
    <row r="350" spans="1:3" s="94" customFormat="1">
      <c r="A350" s="102"/>
      <c r="B350" s="119"/>
      <c r="C350" s="119"/>
    </row>
    <row r="351" spans="1:3" s="94" customFormat="1">
      <c r="A351" s="102"/>
      <c r="B351" s="119"/>
      <c r="C351" s="119"/>
    </row>
    <row r="352" spans="1:3" s="94" customFormat="1">
      <c r="A352" s="102"/>
      <c r="B352" s="119"/>
      <c r="C352" s="119"/>
    </row>
    <row r="353" spans="1:3" s="94" customFormat="1">
      <c r="A353" s="102"/>
      <c r="B353" s="119"/>
      <c r="C353" s="119"/>
    </row>
    <row r="354" spans="1:3" s="94" customFormat="1">
      <c r="A354" s="102"/>
      <c r="B354" s="119"/>
      <c r="C354" s="119"/>
    </row>
    <row r="355" spans="1:3" s="94" customFormat="1">
      <c r="A355" s="102"/>
      <c r="B355" s="119"/>
      <c r="C355" s="119"/>
    </row>
    <row r="356" spans="1:3" s="94" customFormat="1">
      <c r="A356" s="102"/>
      <c r="B356" s="119"/>
      <c r="C356" s="119"/>
    </row>
    <row r="357" spans="1:3" s="94" customFormat="1">
      <c r="A357" s="102"/>
      <c r="B357" s="119"/>
      <c r="C357" s="119"/>
    </row>
    <row r="358" spans="1:3" s="94" customFormat="1">
      <c r="A358" s="102"/>
      <c r="B358" s="119"/>
      <c r="C358" s="119"/>
    </row>
    <row r="359" spans="1:3" s="94" customFormat="1">
      <c r="A359" s="102"/>
      <c r="B359" s="119"/>
      <c r="C359" s="119"/>
    </row>
    <row r="360" spans="1:3" s="94" customFormat="1">
      <c r="A360" s="102"/>
      <c r="B360" s="119"/>
      <c r="C360" s="119"/>
    </row>
    <row r="361" spans="1:3" s="94" customFormat="1">
      <c r="A361" s="102"/>
      <c r="B361" s="119"/>
      <c r="C361" s="119"/>
    </row>
    <row r="362" spans="1:3" s="94" customFormat="1">
      <c r="A362" s="102"/>
      <c r="B362" s="119"/>
      <c r="C362" s="119"/>
    </row>
    <row r="363" spans="1:3" s="94" customFormat="1">
      <c r="A363" s="102"/>
      <c r="B363" s="119"/>
      <c r="C363" s="119"/>
    </row>
    <row r="364" spans="1:3" s="94" customFormat="1">
      <c r="A364" s="102"/>
      <c r="B364" s="119"/>
      <c r="C364" s="119"/>
    </row>
    <row r="365" spans="1:3" s="94" customFormat="1">
      <c r="A365" s="102"/>
      <c r="B365" s="119"/>
      <c r="C365" s="119"/>
    </row>
    <row r="366" spans="1:3" s="94" customFormat="1">
      <c r="A366" s="102"/>
      <c r="B366" s="119"/>
      <c r="C366" s="119"/>
    </row>
    <row r="367" spans="1:3" s="94" customFormat="1">
      <c r="A367" s="102"/>
      <c r="B367" s="119"/>
      <c r="C367" s="119"/>
    </row>
    <row r="368" spans="1:3" s="94" customFormat="1">
      <c r="A368" s="102"/>
      <c r="B368" s="119"/>
      <c r="C368" s="119"/>
    </row>
    <row r="369" spans="1:3" s="94" customFormat="1">
      <c r="A369" s="102"/>
      <c r="B369" s="119"/>
      <c r="C369" s="119"/>
    </row>
    <row r="370" spans="1:3" s="94" customFormat="1">
      <c r="A370" s="102"/>
      <c r="B370" s="119"/>
      <c r="C370" s="119"/>
    </row>
    <row r="371" spans="1:3" s="94" customFormat="1">
      <c r="A371" s="102"/>
      <c r="B371" s="119"/>
      <c r="C371" s="119"/>
    </row>
    <row r="372" spans="1:3" s="94" customFormat="1">
      <c r="A372" s="102"/>
      <c r="B372" s="119"/>
      <c r="C372" s="119"/>
    </row>
    <row r="373" spans="1:3" s="94" customFormat="1">
      <c r="A373" s="102"/>
      <c r="B373" s="119"/>
      <c r="C373" s="119"/>
    </row>
    <row r="374" spans="1:3" s="94" customFormat="1">
      <c r="A374" s="102"/>
      <c r="B374" s="119"/>
      <c r="C374" s="119"/>
    </row>
    <row r="375" spans="1:3" s="94" customFormat="1">
      <c r="A375" s="102"/>
      <c r="B375" s="119"/>
      <c r="C375" s="119"/>
    </row>
    <row r="376" spans="1:3" s="94" customFormat="1">
      <c r="A376" s="102"/>
      <c r="B376" s="119"/>
      <c r="C376" s="119"/>
    </row>
    <row r="377" spans="1:3" s="94" customFormat="1">
      <c r="A377" s="102"/>
      <c r="B377" s="119"/>
      <c r="C377" s="119"/>
    </row>
    <row r="378" spans="1:3" s="94" customFormat="1">
      <c r="A378" s="102"/>
      <c r="B378" s="119"/>
      <c r="C378" s="119"/>
    </row>
    <row r="379" spans="1:3" s="94" customFormat="1">
      <c r="A379" s="102"/>
      <c r="B379" s="119"/>
      <c r="C379" s="119"/>
    </row>
    <row r="380" spans="1:3" s="94" customFormat="1">
      <c r="A380" s="102"/>
      <c r="B380" s="119"/>
      <c r="C380" s="119"/>
    </row>
    <row r="381" spans="1:3" s="94" customFormat="1">
      <c r="A381" s="102"/>
      <c r="B381" s="119"/>
      <c r="C381" s="119"/>
    </row>
    <row r="382" spans="1:3" s="94" customFormat="1">
      <c r="A382" s="102"/>
      <c r="B382" s="119"/>
      <c r="C382" s="119"/>
    </row>
    <row r="383" spans="1:3" s="94" customFormat="1">
      <c r="A383" s="102"/>
      <c r="B383" s="119"/>
      <c r="C383" s="119"/>
    </row>
    <row r="384" spans="1:3" s="94" customFormat="1">
      <c r="A384" s="102"/>
      <c r="B384" s="119"/>
      <c r="C384" s="119"/>
    </row>
    <row r="385" spans="1:3" s="94" customFormat="1">
      <c r="A385" s="102"/>
      <c r="B385" s="119"/>
      <c r="C385" s="119"/>
    </row>
    <row r="386" spans="1:3" s="94" customFormat="1">
      <c r="A386" s="102"/>
      <c r="B386" s="119"/>
      <c r="C386" s="119"/>
    </row>
    <row r="387" spans="1:3" s="94" customFormat="1">
      <c r="A387" s="102"/>
      <c r="B387" s="119"/>
      <c r="C387" s="119"/>
    </row>
    <row r="388" spans="1:3" s="94" customFormat="1">
      <c r="A388" s="102"/>
      <c r="B388" s="119"/>
      <c r="C388" s="119"/>
    </row>
    <row r="389" spans="1:3" s="94" customFormat="1">
      <c r="A389" s="102"/>
      <c r="B389" s="119"/>
      <c r="C389" s="119"/>
    </row>
    <row r="390" spans="1:3" s="94" customFormat="1">
      <c r="A390" s="102"/>
      <c r="B390" s="119"/>
      <c r="C390" s="119"/>
    </row>
    <row r="391" spans="1:3" s="94" customFormat="1">
      <c r="A391" s="102"/>
      <c r="B391" s="119"/>
      <c r="C391" s="119"/>
    </row>
    <row r="392" spans="1:3" s="94" customFormat="1">
      <c r="A392" s="102"/>
      <c r="B392" s="119"/>
      <c r="C392" s="119"/>
    </row>
    <row r="393" spans="1:3" s="94" customFormat="1">
      <c r="A393" s="102"/>
      <c r="B393" s="119"/>
      <c r="C393" s="119"/>
    </row>
    <row r="394" spans="1:3" s="94" customFormat="1">
      <c r="A394" s="102"/>
      <c r="B394" s="119"/>
      <c r="C394" s="119"/>
    </row>
    <row r="395" spans="1:3" s="94" customFormat="1">
      <c r="A395" s="102"/>
      <c r="B395" s="119"/>
      <c r="C395" s="119"/>
    </row>
    <row r="396" spans="1:3" s="94" customFormat="1">
      <c r="A396" s="102"/>
      <c r="B396" s="119"/>
      <c r="C396" s="119"/>
    </row>
    <row r="397" spans="1:3" s="94" customFormat="1">
      <c r="A397" s="102"/>
      <c r="B397" s="119"/>
      <c r="C397" s="119"/>
    </row>
    <row r="398" spans="1:3" s="94" customFormat="1">
      <c r="A398" s="102"/>
      <c r="B398" s="119"/>
      <c r="C398" s="119"/>
    </row>
    <row r="399" spans="1:3" s="94" customFormat="1">
      <c r="A399" s="102"/>
      <c r="B399" s="119"/>
      <c r="C399" s="119"/>
    </row>
    <row r="400" spans="1:3" s="94" customFormat="1">
      <c r="A400" s="102"/>
      <c r="B400" s="119"/>
      <c r="C400" s="119"/>
    </row>
    <row r="401" spans="1:3" s="94" customFormat="1">
      <c r="A401" s="102"/>
      <c r="B401" s="119"/>
      <c r="C401" s="119"/>
    </row>
    <row r="402" spans="1:3" s="94" customFormat="1">
      <c r="A402" s="102"/>
      <c r="B402" s="119"/>
      <c r="C402" s="119"/>
    </row>
    <row r="403" spans="1:3" s="94" customFormat="1">
      <c r="A403" s="102"/>
      <c r="B403" s="119"/>
      <c r="C403" s="119"/>
    </row>
    <row r="404" spans="1:3" s="94" customFormat="1">
      <c r="A404" s="102"/>
      <c r="B404" s="119"/>
      <c r="C404" s="119"/>
    </row>
    <row r="405" spans="1:3" s="94" customFormat="1">
      <c r="A405" s="102"/>
      <c r="B405" s="119"/>
      <c r="C405" s="119"/>
    </row>
    <row r="406" spans="1:3" s="94" customFormat="1">
      <c r="A406" s="102"/>
      <c r="B406" s="119"/>
      <c r="C406" s="119"/>
    </row>
    <row r="407" spans="1:3" s="94" customFormat="1">
      <c r="A407" s="102"/>
      <c r="B407" s="119"/>
      <c r="C407" s="119"/>
    </row>
    <row r="408" spans="1:3" s="94" customFormat="1">
      <c r="A408" s="102"/>
      <c r="B408" s="119"/>
      <c r="C408" s="119"/>
    </row>
    <row r="409" spans="1:3" s="94" customFormat="1">
      <c r="A409" s="102"/>
      <c r="B409" s="119"/>
      <c r="C409" s="119"/>
    </row>
    <row r="410" spans="1:3" s="94" customFormat="1">
      <c r="A410" s="102"/>
      <c r="B410" s="119"/>
      <c r="C410" s="119"/>
    </row>
    <row r="411" spans="1:3" s="94" customFormat="1">
      <c r="A411" s="102"/>
      <c r="B411" s="119"/>
      <c r="C411" s="119"/>
    </row>
    <row r="412" spans="1:3" s="94" customFormat="1">
      <c r="A412" s="102"/>
      <c r="B412" s="119"/>
      <c r="C412" s="119"/>
    </row>
  </sheetData>
  <sheetProtection algorithmName="SHA-512" hashValue="xjnCfpMuBvPLZLvHmk/hA7JE3MFA3De4ToclnzndesRXtWE/QCRdZN8KIyzFsHPm0WRxJYIUUr/1ZcTd6/4Imw==" saltValue="XCayWRP1ciTqWkCOwMn+LQ==" spinCount="100000" sheet="1" objects="1" scenarios="1"/>
  <mergeCells count="54">
    <mergeCell ref="C22:C23"/>
    <mergeCell ref="N15:R15"/>
    <mergeCell ref="C19:R19"/>
    <mergeCell ref="D15:F15"/>
    <mergeCell ref="D14:F14"/>
    <mergeCell ref="U1:W2"/>
    <mergeCell ref="I1:J2"/>
    <mergeCell ref="L1:L2"/>
    <mergeCell ref="K11:M11"/>
    <mergeCell ref="C8:R8"/>
    <mergeCell ref="C9:R9"/>
    <mergeCell ref="N11:R11"/>
    <mergeCell ref="B3:S3"/>
    <mergeCell ref="C4:R4"/>
    <mergeCell ref="C5:R5"/>
    <mergeCell ref="H1:H2"/>
    <mergeCell ref="K1:K2"/>
    <mergeCell ref="M1:N2"/>
    <mergeCell ref="C7:R7"/>
    <mergeCell ref="B1:C2"/>
    <mergeCell ref="F24:R25"/>
    <mergeCell ref="F26:R28"/>
    <mergeCell ref="F29:R32"/>
    <mergeCell ref="F33:R35"/>
    <mergeCell ref="B39:S39"/>
    <mergeCell ref="C33:C35"/>
    <mergeCell ref="C24:C25"/>
    <mergeCell ref="C26:C28"/>
    <mergeCell ref="C29:C32"/>
    <mergeCell ref="D24:E25"/>
    <mergeCell ref="D26:E28"/>
    <mergeCell ref="D29:E32"/>
    <mergeCell ref="D33:E35"/>
    <mergeCell ref="D1:D2"/>
    <mergeCell ref="E1:E2"/>
    <mergeCell ref="F1:F2"/>
    <mergeCell ref="G1:G2"/>
    <mergeCell ref="D22:E23"/>
    <mergeCell ref="D11:F11"/>
    <mergeCell ref="F22:R23"/>
    <mergeCell ref="D13:F13"/>
    <mergeCell ref="H11:J11"/>
    <mergeCell ref="D21:E21"/>
    <mergeCell ref="F21:R21"/>
    <mergeCell ref="K12:M12"/>
    <mergeCell ref="K14:M14"/>
    <mergeCell ref="C18:R18"/>
    <mergeCell ref="H13:M13"/>
    <mergeCell ref="H15:M15"/>
    <mergeCell ref="H12:J12"/>
    <mergeCell ref="D12:F12"/>
    <mergeCell ref="N12:R12"/>
    <mergeCell ref="N13:R13"/>
    <mergeCell ref="N14:R14"/>
  </mergeCells>
  <phoneticPr fontId="14" type="noConversion"/>
  <dataValidations count="2">
    <dataValidation type="list" allowBlank="1" showInputMessage="1" showErrorMessage="1" sqref="K12" xr:uid="{00000000-0002-0000-0300-000000000000}">
      <formula1>biomass_producer_size</formula1>
    </dataValidation>
    <dataValidation type="list" allowBlank="1" showInputMessage="1" showErrorMessage="1" sqref="K14" xr:uid="{00000000-0002-0000-0300-000001000000}">
      <formula1>Industrial_operator_size</formula1>
    </dataValidation>
  </dataValidations>
  <hyperlinks>
    <hyperlink ref="B1:C2" location="Home!C14" display="HOME" xr:uid="{D93BA1FB-BE63-4B08-90B2-472EBB47C7EB}"/>
    <hyperlink ref="D1:D2" location="Instructions!C4" display="INSTRUCTIONS" xr:uid="{BD9EBC3D-C2E2-4A1F-A2B1-FBEF902CE9FA}"/>
    <hyperlink ref="E1:E2" location="'PO Details'!C4" display="PO DETAILS" xr:uid="{029E452A-ABEA-4FB4-A212-C0973C716B73}"/>
    <hyperlink ref="F1:F2" location="'Section 1_P2'!C4" display="SECTION 1" xr:uid="{96B5D0B5-0A47-4AAB-A7B4-6BAC779FE83F}"/>
    <hyperlink ref="G1:G2" location="'Section 2_P4'!C4" display="SECTION 2" xr:uid="{AC34543F-9B05-4B2D-84C9-FA74EDB2BB39}"/>
    <hyperlink ref="H1:H2" location="'Section 3_P5'!C4" display="SECTION 3" xr:uid="{22268A83-C8E4-4B92-A045-A636348803DB}"/>
    <hyperlink ref="I1:J2" location="'Section 4_P6'!C4" display="SECTION 4" xr:uid="{9529321C-910C-4C61-9B3E-6B05398F7CB6}"/>
    <hyperlink ref="K1:K2" location="'Section 5_P7'!C4" display="SECTION 5" xr:uid="{27261DDD-F61A-4758-86E7-C9B8FDD22D9F}"/>
    <hyperlink ref="L1:L2" location="'Section 6_EF'!C4" display="SECTION 6" xr:uid="{BD41E663-6559-464F-8A89-7A94B6B4AC1A}"/>
    <hyperlink ref="M1:N2" location="'Section 7_P12'!C4" display="SECTION 7" xr:uid="{B277D34C-9705-4838-903C-637FF427A1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3:D10"/>
  <sheetViews>
    <sheetView workbookViewId="0">
      <selection activeCell="D28" sqref="D28"/>
    </sheetView>
  </sheetViews>
  <sheetFormatPr defaultRowHeight="15"/>
  <cols>
    <col min="1" max="1" width="2.7109375" customWidth="1"/>
    <col min="2" max="2" width="9.5703125" bestFit="1" customWidth="1"/>
    <col min="3" max="3" width="31.85546875" bestFit="1" customWidth="1"/>
    <col min="4" max="4" width="36.7109375" bestFit="1" customWidth="1"/>
  </cols>
  <sheetData>
    <row r="3" spans="2:4">
      <c r="B3" s="7" t="s">
        <v>20</v>
      </c>
      <c r="C3" s="8" t="s">
        <v>22</v>
      </c>
      <c r="D3" s="7" t="s">
        <v>3</v>
      </c>
    </row>
    <row r="4" spans="2:4">
      <c r="B4" s="9" t="s">
        <v>21</v>
      </c>
      <c r="C4" s="10" t="s">
        <v>23</v>
      </c>
      <c r="D4" s="9" t="s">
        <v>5</v>
      </c>
    </row>
    <row r="5" spans="2:4">
      <c r="B5" s="6"/>
      <c r="C5" s="5" t="s">
        <v>24</v>
      </c>
      <c r="D5" s="4" t="s">
        <v>34</v>
      </c>
    </row>
    <row r="6" spans="2:4">
      <c r="B6" s="6"/>
      <c r="C6" s="2" t="s">
        <v>30</v>
      </c>
      <c r="D6" s="2" t="s">
        <v>30</v>
      </c>
    </row>
    <row r="7" spans="2:4">
      <c r="B7" s="3" t="s">
        <v>29</v>
      </c>
      <c r="C7" s="3" t="s">
        <v>32</v>
      </c>
      <c r="D7" s="2" t="s">
        <v>36</v>
      </c>
    </row>
    <row r="8" spans="2:4">
      <c r="B8" s="2" t="s">
        <v>28</v>
      </c>
      <c r="C8" s="11" t="s">
        <v>33</v>
      </c>
      <c r="D8" s="3" t="s">
        <v>37</v>
      </c>
    </row>
    <row r="9" spans="2:4">
      <c r="B9" s="2" t="s">
        <v>27</v>
      </c>
      <c r="C9" s="2" t="s">
        <v>31</v>
      </c>
      <c r="D9" s="2" t="s">
        <v>38</v>
      </c>
    </row>
    <row r="10" spans="2:4">
      <c r="B10" s="4" t="s">
        <v>25</v>
      </c>
      <c r="C10" s="4" t="s">
        <v>26</v>
      </c>
      <c r="D10" s="4" t="s">
        <v>35</v>
      </c>
    </row>
  </sheetData>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14560"/>
  </sheetPr>
  <dimension ref="A1:BI242"/>
  <sheetViews>
    <sheetView showGridLines="0" zoomScale="90" zoomScaleNormal="90" workbookViewId="0">
      <pane ySplit="4" topLeftCell="A24" activePane="bottomLeft" state="frozen"/>
      <selection pane="bottomLeft" activeCell="J1" sqref="J1:J2"/>
    </sheetView>
  </sheetViews>
  <sheetFormatPr defaultColWidth="8.85546875" defaultRowHeight="14.25"/>
  <cols>
    <col min="1" max="1" width="1.28515625" style="97" customWidth="1"/>
    <col min="2" max="2" width="1.7109375" style="13" customWidth="1"/>
    <col min="3" max="3" width="5.28515625" style="13" customWidth="1"/>
    <col min="4" max="4" width="19.7109375" style="13" customWidth="1"/>
    <col min="5" max="5" width="13.28515625" style="13" customWidth="1"/>
    <col min="6" max="6" width="11.7109375" style="13" customWidth="1"/>
    <col min="7" max="7" width="10.7109375" style="13" bestFit="1" customWidth="1"/>
    <col min="8" max="8" width="13.42578125" style="13" bestFit="1" customWidth="1"/>
    <col min="9" max="9" width="12" style="13" customWidth="1"/>
    <col min="10" max="10" width="10.42578125" style="13" customWidth="1"/>
    <col min="11" max="11" width="13.85546875" style="13" customWidth="1"/>
    <col min="12" max="12" width="10.140625" style="14" customWidth="1"/>
    <col min="13" max="13" width="15.5703125" style="14" customWidth="1"/>
    <col min="14" max="14" width="25.7109375" style="13" customWidth="1"/>
    <col min="15" max="15" width="13.28515625" style="13" customWidth="1"/>
    <col min="16" max="16" width="13.7109375" style="13" customWidth="1"/>
    <col min="17" max="17" width="13.5703125" style="13" customWidth="1"/>
    <col min="18" max="18" width="19.85546875" style="13" customWidth="1"/>
    <col min="19" max="19" width="2" style="13" customWidth="1"/>
    <col min="20" max="20" width="3.7109375" style="97" customWidth="1"/>
    <col min="21" max="21" width="2.5703125" style="13" hidden="1" customWidth="1"/>
    <col min="22" max="22" width="5.28515625" style="288" hidden="1" customWidth="1"/>
    <col min="23" max="23" width="3.7109375" style="13" hidden="1" customWidth="1"/>
    <col min="24" max="61" width="8.85546875" style="173"/>
    <col min="62" max="16384" width="8.85546875" style="13"/>
  </cols>
  <sheetData>
    <row r="1" spans="1:61">
      <c r="A1" s="102"/>
      <c r="B1" s="541" t="s">
        <v>55</v>
      </c>
      <c r="C1" s="542"/>
      <c r="D1" s="474" t="s">
        <v>56</v>
      </c>
      <c r="E1" s="474" t="s">
        <v>131</v>
      </c>
      <c r="F1" s="455" t="s">
        <v>132</v>
      </c>
      <c r="G1" s="474" t="s">
        <v>133</v>
      </c>
      <c r="H1" s="474" t="s">
        <v>134</v>
      </c>
      <c r="I1" s="474" t="s">
        <v>135</v>
      </c>
      <c r="J1" s="474" t="s">
        <v>136</v>
      </c>
      <c r="K1" s="474" t="s">
        <v>137</v>
      </c>
      <c r="L1" s="477" t="s">
        <v>138</v>
      </c>
      <c r="M1" s="477"/>
      <c r="N1" s="56"/>
      <c r="O1" s="56"/>
      <c r="P1" s="56"/>
      <c r="Q1" s="56"/>
      <c r="R1" s="56"/>
      <c r="S1" s="57"/>
      <c r="T1" s="120"/>
      <c r="U1" s="535" t="s">
        <v>178</v>
      </c>
      <c r="V1" s="536"/>
      <c r="W1" s="537"/>
    </row>
    <row r="2" spans="1:61" ht="15" thickBot="1">
      <c r="A2" s="102"/>
      <c r="B2" s="481"/>
      <c r="C2" s="482"/>
      <c r="D2" s="386"/>
      <c r="E2" s="386"/>
      <c r="F2" s="392"/>
      <c r="G2" s="385"/>
      <c r="H2" s="386"/>
      <c r="I2" s="386"/>
      <c r="J2" s="386"/>
      <c r="K2" s="385"/>
      <c r="L2" s="478"/>
      <c r="M2" s="478"/>
      <c r="N2" s="59"/>
      <c r="O2" s="59"/>
      <c r="P2" s="59"/>
      <c r="Q2" s="59"/>
      <c r="R2" s="59"/>
      <c r="S2" s="60"/>
      <c r="T2" s="120"/>
      <c r="U2" s="538"/>
      <c r="V2" s="539"/>
      <c r="W2" s="540"/>
    </row>
    <row r="3" spans="1:61" s="44" customFormat="1" ht="15">
      <c r="A3" s="97"/>
      <c r="B3" s="99"/>
      <c r="C3" s="100"/>
      <c r="D3" s="257"/>
      <c r="E3" s="257"/>
      <c r="F3" s="257"/>
      <c r="G3" s="257"/>
      <c r="H3" s="257"/>
      <c r="I3" s="257"/>
      <c r="J3" s="257"/>
      <c r="K3" s="257"/>
      <c r="L3" s="100"/>
      <c r="M3" s="100"/>
      <c r="N3" s="100"/>
      <c r="O3" s="100"/>
      <c r="P3" s="100"/>
      <c r="Q3" s="100"/>
      <c r="R3" s="100"/>
      <c r="S3" s="101"/>
      <c r="T3" s="120"/>
      <c r="U3" s="155"/>
      <c r="V3" s="265"/>
      <c r="W3" s="154"/>
    </row>
    <row r="4" spans="1:61" s="44" customFormat="1" ht="26.25">
      <c r="A4" s="97"/>
      <c r="B4" s="61"/>
      <c r="C4" s="521" t="s">
        <v>151</v>
      </c>
      <c r="D4" s="521"/>
      <c r="E4" s="521"/>
      <c r="F4" s="521"/>
      <c r="G4" s="521"/>
      <c r="H4" s="521"/>
      <c r="I4" s="521"/>
      <c r="J4" s="521"/>
      <c r="K4" s="521"/>
      <c r="L4" s="521"/>
      <c r="M4" s="521"/>
      <c r="N4" s="521"/>
      <c r="O4" s="521"/>
      <c r="P4" s="521"/>
      <c r="Q4" s="521"/>
      <c r="R4" s="521"/>
      <c r="S4" s="164"/>
      <c r="T4" s="120"/>
      <c r="U4" s="156"/>
      <c r="V4" s="181"/>
      <c r="W4" s="62"/>
    </row>
    <row r="5" spans="1:61" s="146" customFormat="1" ht="15">
      <c r="A5" s="145"/>
      <c r="B5" s="125"/>
      <c r="C5" s="475" t="s">
        <v>302</v>
      </c>
      <c r="D5" s="475"/>
      <c r="E5" s="475"/>
      <c r="F5" s="475"/>
      <c r="G5" s="475"/>
      <c r="H5" s="475"/>
      <c r="I5" s="475"/>
      <c r="J5" s="475"/>
      <c r="K5" s="475"/>
      <c r="L5" s="475"/>
      <c r="M5" s="475"/>
      <c r="N5" s="475"/>
      <c r="O5" s="475"/>
      <c r="P5" s="475"/>
      <c r="Q5" s="475"/>
      <c r="R5" s="475"/>
      <c r="S5" s="123"/>
      <c r="T5" s="145"/>
      <c r="U5" s="157"/>
      <c r="V5" s="267"/>
      <c r="W5" s="158"/>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row>
    <row r="6" spans="1:61" s="146" customFormat="1" ht="15">
      <c r="A6" s="145"/>
      <c r="B6" s="127"/>
      <c r="C6" s="17"/>
      <c r="D6" s="15"/>
      <c r="E6" s="15"/>
      <c r="F6" s="15"/>
      <c r="G6" s="15"/>
      <c r="H6" s="15"/>
      <c r="I6" s="15"/>
      <c r="J6" s="15"/>
      <c r="K6" s="15"/>
      <c r="L6" s="15"/>
      <c r="M6" s="15"/>
      <c r="N6" s="15"/>
      <c r="O6" s="15"/>
      <c r="P6" s="15"/>
      <c r="Q6" s="15"/>
      <c r="R6" s="15"/>
      <c r="S6" s="123"/>
      <c r="T6" s="145"/>
      <c r="U6" s="157"/>
      <c r="V6" s="267"/>
      <c r="W6" s="158"/>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row>
    <row r="7" spans="1:61" s="146" customFormat="1" ht="20.45" customHeight="1">
      <c r="A7" s="145"/>
      <c r="B7" s="113"/>
      <c r="C7" s="445" t="s">
        <v>186</v>
      </c>
      <c r="D7" s="445"/>
      <c r="E7" s="445"/>
      <c r="F7" s="445"/>
      <c r="G7" s="445"/>
      <c r="H7" s="445"/>
      <c r="I7" s="445"/>
      <c r="J7" s="445"/>
      <c r="K7" s="445"/>
      <c r="L7" s="445"/>
      <c r="M7" s="445"/>
      <c r="N7" s="445"/>
      <c r="O7" s="445"/>
      <c r="P7" s="445"/>
      <c r="Q7" s="445"/>
      <c r="R7" s="445"/>
      <c r="S7" s="114"/>
      <c r="T7" s="145"/>
      <c r="U7" s="157"/>
      <c r="V7" s="267"/>
      <c r="W7" s="158"/>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row>
    <row r="8" spans="1:61" s="146" customFormat="1" ht="15">
      <c r="A8" s="145"/>
      <c r="B8" s="128"/>
      <c r="C8" s="475" t="s">
        <v>303</v>
      </c>
      <c r="D8" s="475"/>
      <c r="E8" s="475"/>
      <c r="F8" s="475"/>
      <c r="G8" s="475"/>
      <c r="H8" s="475"/>
      <c r="I8" s="475"/>
      <c r="J8" s="475"/>
      <c r="K8" s="475"/>
      <c r="L8" s="475"/>
      <c r="M8" s="475"/>
      <c r="N8" s="475"/>
      <c r="O8" s="475"/>
      <c r="P8" s="475"/>
      <c r="Q8" s="475"/>
      <c r="R8" s="475"/>
      <c r="S8" s="124"/>
      <c r="T8" s="145"/>
      <c r="U8" s="157"/>
      <c r="V8" s="267"/>
      <c r="W8" s="158"/>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row>
    <row r="9" spans="1:61" s="146" customFormat="1" ht="15">
      <c r="A9" s="145"/>
      <c r="B9" s="157"/>
      <c r="L9" s="165"/>
      <c r="M9" s="166"/>
      <c r="S9" s="158"/>
      <c r="T9" s="145"/>
      <c r="U9" s="157"/>
      <c r="V9" s="267"/>
      <c r="W9" s="158"/>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row>
    <row r="10" spans="1:61" s="146" customFormat="1" ht="15">
      <c r="A10" s="145"/>
      <c r="B10" s="157"/>
      <c r="C10" s="153" t="s">
        <v>162</v>
      </c>
      <c r="D10" s="483" t="s">
        <v>207</v>
      </c>
      <c r="E10" s="484"/>
      <c r="F10" s="484"/>
      <c r="G10" s="484"/>
      <c r="H10" s="485"/>
      <c r="I10" s="483" t="s">
        <v>179</v>
      </c>
      <c r="J10" s="485"/>
      <c r="K10" s="503" t="s">
        <v>122</v>
      </c>
      <c r="L10" s="504"/>
      <c r="M10" s="504"/>
      <c r="N10" s="504"/>
      <c r="O10" s="504"/>
      <c r="P10" s="504"/>
      <c r="Q10" s="504"/>
      <c r="R10" s="505"/>
      <c r="S10" s="158"/>
      <c r="T10" s="145"/>
      <c r="U10" s="157"/>
      <c r="V10" s="267"/>
      <c r="W10" s="158"/>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row>
    <row r="11" spans="1:61" s="146" customFormat="1" ht="15">
      <c r="A11" s="145"/>
      <c r="B11" s="157"/>
      <c r="C11" s="463" t="s">
        <v>71</v>
      </c>
      <c r="D11" s="509" t="s">
        <v>180</v>
      </c>
      <c r="E11" s="510"/>
      <c r="F11" s="510"/>
      <c r="G11" s="510"/>
      <c r="H11" s="511"/>
      <c r="I11" s="501"/>
      <c r="J11" s="502"/>
      <c r="K11" s="506"/>
      <c r="L11" s="507"/>
      <c r="M11" s="507"/>
      <c r="N11" s="507"/>
      <c r="O11" s="507"/>
      <c r="P11" s="507"/>
      <c r="Q11" s="507"/>
      <c r="R11" s="508"/>
      <c r="S11" s="158"/>
      <c r="T11" s="145"/>
      <c r="U11" s="157"/>
      <c r="V11" s="267"/>
      <c r="W11" s="158"/>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row>
    <row r="12" spans="1:61" s="146" customFormat="1" ht="28.15" customHeight="1">
      <c r="A12" s="145"/>
      <c r="B12" s="157"/>
      <c r="C12" s="464"/>
      <c r="D12" s="512"/>
      <c r="E12" s="513"/>
      <c r="F12" s="513"/>
      <c r="G12" s="513"/>
      <c r="H12" s="514"/>
      <c r="I12" s="152"/>
      <c r="J12" s="316" t="s">
        <v>181</v>
      </c>
      <c r="K12" s="522" t="str">
        <f>IF(V12=1, _xlfn._LONGTEXT("Please note that if during the completion of Sections 2 to 7 of this screening tool it becomes clear that RSB requires you to address any additional social impacts (e.g. food security, land rights), which were not covered at the same level as required by ","RSB when you completed your SIA or ESIA, you should integrate those additional RSB assessment requirements as they emerge from this screening tool. RSB guidelines for each principle are available for reference. Now, do NOT continue with Step 2. Please pro","ceed to Section 2 of the screening tool."), "Please continue with Step 2 to asssess the likelihood of social impacts.")</f>
        <v>Please note that if during the completion of Sections 2 to 7 of this screening tool it becomes clear that RSB requires you to address any additional social impacts (e.g. food security, land rights), which were not covered at the same level as required by RSB when you completed your SIA or ESIA, you should integrate those additional RSB assessment requirements as they emerge from this screening tool. RSB guidelines for each principle are available for reference. Now, do NOT continue with Step 2. Please proceed to Section 2 of the screening tool.</v>
      </c>
      <c r="L12" s="523"/>
      <c r="M12" s="523"/>
      <c r="N12" s="523"/>
      <c r="O12" s="523"/>
      <c r="P12" s="523"/>
      <c r="Q12" s="523"/>
      <c r="R12" s="524"/>
      <c r="S12" s="158"/>
      <c r="T12" s="145"/>
      <c r="U12" s="159"/>
      <c r="V12" s="310">
        <v>1</v>
      </c>
      <c r="W12" s="263"/>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row>
    <row r="13" spans="1:61" s="146" customFormat="1" ht="40.15" customHeight="1">
      <c r="A13" s="145"/>
      <c r="B13" s="157"/>
      <c r="C13" s="465"/>
      <c r="D13" s="515"/>
      <c r="E13" s="516"/>
      <c r="F13" s="516"/>
      <c r="G13" s="516"/>
      <c r="H13" s="517"/>
      <c r="I13" s="152"/>
      <c r="J13" s="316" t="s">
        <v>182</v>
      </c>
      <c r="K13" s="525"/>
      <c r="L13" s="526"/>
      <c r="M13" s="526"/>
      <c r="N13" s="526"/>
      <c r="O13" s="526"/>
      <c r="P13" s="526"/>
      <c r="Q13" s="526"/>
      <c r="R13" s="527"/>
      <c r="S13" s="158"/>
      <c r="T13" s="145"/>
      <c r="U13" s="157"/>
      <c r="V13" s="267"/>
      <c r="W13" s="158"/>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row>
    <row r="14" spans="1:61" s="146" customFormat="1" ht="15">
      <c r="A14" s="145"/>
      <c r="B14" s="157"/>
      <c r="L14" s="165"/>
      <c r="M14" s="166"/>
      <c r="S14" s="158"/>
      <c r="T14" s="145"/>
      <c r="U14" s="157"/>
      <c r="V14" s="267"/>
      <c r="W14" s="158"/>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row>
    <row r="15" spans="1:61" s="148" customFormat="1" ht="15">
      <c r="A15" s="147"/>
      <c r="B15" s="167"/>
      <c r="C15" s="168"/>
      <c r="D15" s="169"/>
      <c r="E15" s="169"/>
      <c r="F15" s="169"/>
      <c r="G15" s="169"/>
      <c r="H15" s="169"/>
      <c r="L15" s="165"/>
      <c r="M15" s="165"/>
      <c r="S15" s="161"/>
      <c r="T15" s="147"/>
      <c r="U15" s="160"/>
      <c r="V15" s="284"/>
      <c r="W15" s="161"/>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row>
    <row r="16" spans="1:61" s="148" customFormat="1" ht="21" customHeight="1">
      <c r="A16" s="147"/>
      <c r="B16" s="113"/>
      <c r="C16" s="445" t="s">
        <v>183</v>
      </c>
      <c r="D16" s="445"/>
      <c r="E16" s="445"/>
      <c r="F16" s="445"/>
      <c r="G16" s="445"/>
      <c r="H16" s="445"/>
      <c r="I16" s="445"/>
      <c r="J16" s="445"/>
      <c r="K16" s="445"/>
      <c r="L16" s="445"/>
      <c r="M16" s="445"/>
      <c r="N16" s="445"/>
      <c r="O16" s="445"/>
      <c r="P16" s="445"/>
      <c r="Q16" s="445"/>
      <c r="R16" s="445"/>
      <c r="S16" s="114"/>
      <c r="T16" s="147"/>
      <c r="U16" s="160"/>
      <c r="V16" s="284"/>
      <c r="W16" s="161"/>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row>
    <row r="17" spans="1:61" s="148" customFormat="1" ht="15">
      <c r="A17" s="147"/>
      <c r="B17" s="128"/>
      <c r="C17" s="475" t="s">
        <v>307</v>
      </c>
      <c r="D17" s="475"/>
      <c r="E17" s="475"/>
      <c r="F17" s="475"/>
      <c r="G17" s="475"/>
      <c r="H17" s="475"/>
      <c r="I17" s="475"/>
      <c r="J17" s="475"/>
      <c r="K17" s="475"/>
      <c r="L17" s="475"/>
      <c r="M17" s="475"/>
      <c r="N17" s="475"/>
      <c r="O17" s="475"/>
      <c r="P17" s="475"/>
      <c r="Q17" s="475"/>
      <c r="R17" s="475"/>
      <c r="S17" s="124"/>
      <c r="T17" s="147"/>
      <c r="U17" s="160"/>
      <c r="V17" s="284"/>
      <c r="W17" s="161"/>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row>
    <row r="18" spans="1:61" s="148" customFormat="1" ht="15">
      <c r="A18" s="147"/>
      <c r="B18" s="167"/>
      <c r="C18" s="476" t="s">
        <v>308</v>
      </c>
      <c r="D18" s="476"/>
      <c r="E18" s="476"/>
      <c r="F18" s="476"/>
      <c r="G18" s="476"/>
      <c r="H18" s="476"/>
      <c r="I18" s="476"/>
      <c r="J18" s="476"/>
      <c r="K18" s="476"/>
      <c r="L18" s="476"/>
      <c r="M18" s="476"/>
      <c r="N18" s="476"/>
      <c r="O18" s="476"/>
      <c r="P18" s="476"/>
      <c r="Q18" s="476"/>
      <c r="R18" s="476"/>
      <c r="S18" s="161"/>
      <c r="T18" s="147"/>
      <c r="U18" s="160"/>
      <c r="V18" s="284"/>
      <c r="W18" s="161"/>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row>
    <row r="19" spans="1:61" s="146" customFormat="1" ht="15">
      <c r="A19" s="145"/>
      <c r="B19" s="157"/>
      <c r="C19" s="543" t="s">
        <v>309</v>
      </c>
      <c r="D19" s="543"/>
      <c r="E19" s="543"/>
      <c r="F19" s="543"/>
      <c r="G19" s="543"/>
      <c r="H19" s="543"/>
      <c r="I19" s="543"/>
      <c r="J19" s="543"/>
      <c r="K19" s="543"/>
      <c r="L19" s="543"/>
      <c r="M19" s="543"/>
      <c r="N19" s="543"/>
      <c r="O19" s="543"/>
      <c r="P19" s="543"/>
      <c r="Q19" s="543"/>
      <c r="R19" s="543"/>
      <c r="S19" s="158"/>
      <c r="T19" s="145"/>
      <c r="U19" s="157"/>
      <c r="V19" s="267"/>
      <c r="W19" s="158"/>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row>
    <row r="20" spans="1:61" s="146" customFormat="1" ht="15">
      <c r="A20" s="145"/>
      <c r="B20" s="157"/>
      <c r="C20" s="543"/>
      <c r="D20" s="543"/>
      <c r="E20" s="543"/>
      <c r="F20" s="543"/>
      <c r="G20" s="543"/>
      <c r="H20" s="543"/>
      <c r="I20" s="543"/>
      <c r="J20" s="543"/>
      <c r="K20" s="543"/>
      <c r="L20" s="543"/>
      <c r="M20" s="543"/>
      <c r="N20" s="543"/>
      <c r="O20" s="543"/>
      <c r="P20" s="543"/>
      <c r="Q20" s="543"/>
      <c r="R20" s="543"/>
      <c r="S20" s="158"/>
      <c r="T20" s="145"/>
      <c r="U20" s="157"/>
      <c r="V20" s="267"/>
      <c r="W20" s="158"/>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row>
    <row r="21" spans="1:61" s="146" customFormat="1" ht="15">
      <c r="A21" s="145"/>
      <c r="B21" s="157"/>
      <c r="C21" s="126"/>
      <c r="D21" s="126"/>
      <c r="E21" s="126"/>
      <c r="F21" s="126"/>
      <c r="G21" s="126"/>
      <c r="H21" s="126"/>
      <c r="I21" s="126"/>
      <c r="J21" s="126"/>
      <c r="K21" s="126"/>
      <c r="L21" s="126"/>
      <c r="M21" s="126"/>
      <c r="N21" s="126"/>
      <c r="O21" s="126"/>
      <c r="P21" s="126"/>
      <c r="Q21" s="126"/>
      <c r="R21" s="126"/>
      <c r="S21" s="158"/>
      <c r="T21" s="145"/>
      <c r="U21" s="157"/>
      <c r="V21" s="267"/>
      <c r="W21" s="158"/>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row>
    <row r="22" spans="1:61" s="146" customFormat="1" ht="15">
      <c r="A22" s="145"/>
      <c r="B22" s="157"/>
      <c r="C22" s="153" t="s">
        <v>162</v>
      </c>
      <c r="D22" s="483" t="s">
        <v>207</v>
      </c>
      <c r="E22" s="484"/>
      <c r="F22" s="484"/>
      <c r="G22" s="484"/>
      <c r="H22" s="485"/>
      <c r="I22" s="483" t="s">
        <v>179</v>
      </c>
      <c r="J22" s="485"/>
      <c r="K22" s="503" t="s">
        <v>216</v>
      </c>
      <c r="L22" s="504"/>
      <c r="M22" s="504"/>
      <c r="N22" s="505"/>
      <c r="O22" s="503" t="s">
        <v>122</v>
      </c>
      <c r="P22" s="504"/>
      <c r="Q22" s="504"/>
      <c r="R22" s="505"/>
      <c r="S22" s="158"/>
      <c r="T22" s="145"/>
      <c r="U22" s="157"/>
      <c r="V22" s="267"/>
      <c r="W22" s="158"/>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row>
    <row r="23" spans="1:61" s="146" customFormat="1" ht="15">
      <c r="A23" s="145"/>
      <c r="B23" s="157"/>
      <c r="C23" s="463" t="s">
        <v>77</v>
      </c>
      <c r="D23" s="509" t="s">
        <v>285</v>
      </c>
      <c r="E23" s="510"/>
      <c r="F23" s="510"/>
      <c r="G23" s="510"/>
      <c r="H23" s="511"/>
      <c r="I23" s="501"/>
      <c r="J23" s="502"/>
      <c r="K23" s="506"/>
      <c r="L23" s="507"/>
      <c r="M23" s="507"/>
      <c r="N23" s="508"/>
      <c r="O23" s="506"/>
      <c r="P23" s="507"/>
      <c r="Q23" s="507"/>
      <c r="R23" s="508"/>
      <c r="S23" s="158"/>
      <c r="T23" s="145"/>
      <c r="U23" s="157"/>
      <c r="V23" s="267"/>
      <c r="W23" s="158"/>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row>
    <row r="24" spans="1:61" s="146" customFormat="1" ht="24" customHeight="1">
      <c r="A24" s="145"/>
      <c r="B24" s="157"/>
      <c r="C24" s="464"/>
      <c r="D24" s="512"/>
      <c r="E24" s="513"/>
      <c r="F24" s="513"/>
      <c r="G24" s="513"/>
      <c r="H24" s="514"/>
      <c r="I24" s="152"/>
      <c r="J24" s="316" t="s">
        <v>181</v>
      </c>
      <c r="K24" s="528" t="s">
        <v>286</v>
      </c>
      <c r="L24" s="529"/>
      <c r="M24" s="529"/>
      <c r="N24" s="530"/>
      <c r="O24" s="486" t="str">
        <f>IF(V24=1, "A SIA is required as an additional exercise. Click here for RSB-GUI-005-01 SIA Guidelines. Please continue with Step 3.", "A SIA is not required. Please continue with Step 3.")</f>
        <v>A SIA is required as an additional exercise. Click here for RSB-GUI-005-01 SIA Guidelines. Please continue with Step 3.</v>
      </c>
      <c r="P24" s="487"/>
      <c r="Q24" s="487"/>
      <c r="R24" s="488"/>
      <c r="S24" s="158"/>
      <c r="T24" s="145"/>
      <c r="U24" s="159"/>
      <c r="V24" s="310">
        <v>1</v>
      </c>
      <c r="W24" s="263"/>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row>
    <row r="25" spans="1:61" s="146" customFormat="1" ht="24.6" customHeight="1">
      <c r="A25" s="145"/>
      <c r="B25" s="170"/>
      <c r="C25" s="465"/>
      <c r="D25" s="515"/>
      <c r="E25" s="516"/>
      <c r="F25" s="516"/>
      <c r="G25" s="516"/>
      <c r="H25" s="517"/>
      <c r="I25" s="152"/>
      <c r="J25" s="316" t="s">
        <v>182</v>
      </c>
      <c r="K25" s="531"/>
      <c r="L25" s="532"/>
      <c r="M25" s="532"/>
      <c r="N25" s="533"/>
      <c r="O25" s="492"/>
      <c r="P25" s="493"/>
      <c r="Q25" s="493"/>
      <c r="R25" s="494"/>
      <c r="S25" s="158"/>
      <c r="T25" s="145"/>
      <c r="U25" s="157"/>
      <c r="V25" s="267"/>
      <c r="W25" s="158"/>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row>
    <row r="26" spans="1:61" s="146" customFormat="1" ht="15">
      <c r="A26" s="145"/>
      <c r="B26" s="157"/>
      <c r="L26" s="171"/>
      <c r="M26" s="166"/>
      <c r="S26" s="158"/>
      <c r="T26" s="145"/>
      <c r="U26" s="157"/>
      <c r="V26" s="267"/>
      <c r="W26" s="158"/>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row>
    <row r="27" spans="1:61" s="146" customFormat="1" ht="15">
      <c r="A27" s="145"/>
      <c r="B27" s="157"/>
      <c r="L27" s="166"/>
      <c r="M27" s="166"/>
      <c r="S27" s="158"/>
      <c r="T27" s="145"/>
      <c r="U27" s="157"/>
      <c r="V27" s="267"/>
      <c r="W27" s="158"/>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row>
    <row r="28" spans="1:61" s="146" customFormat="1" ht="21.6" customHeight="1">
      <c r="A28" s="145"/>
      <c r="B28" s="113"/>
      <c r="C28" s="445" t="s">
        <v>185</v>
      </c>
      <c r="D28" s="445"/>
      <c r="E28" s="445"/>
      <c r="F28" s="445"/>
      <c r="G28" s="445"/>
      <c r="H28" s="445"/>
      <c r="I28" s="445"/>
      <c r="J28" s="445"/>
      <c r="K28" s="445"/>
      <c r="L28" s="445"/>
      <c r="M28" s="445"/>
      <c r="N28" s="445"/>
      <c r="O28" s="445"/>
      <c r="P28" s="445"/>
      <c r="Q28" s="445"/>
      <c r="R28" s="445"/>
      <c r="S28" s="114"/>
      <c r="T28" s="145"/>
      <c r="U28" s="157"/>
      <c r="V28" s="267"/>
      <c r="W28" s="158"/>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row>
    <row r="29" spans="1:61" s="146" customFormat="1" ht="15">
      <c r="A29" s="145"/>
      <c r="B29" s="128"/>
      <c r="C29" s="475" t="s">
        <v>310</v>
      </c>
      <c r="D29" s="475"/>
      <c r="E29" s="475"/>
      <c r="F29" s="475"/>
      <c r="G29" s="475"/>
      <c r="H29" s="475"/>
      <c r="I29" s="475"/>
      <c r="J29" s="475"/>
      <c r="K29" s="475"/>
      <c r="L29" s="475"/>
      <c r="M29" s="475"/>
      <c r="N29" s="475"/>
      <c r="O29" s="475"/>
      <c r="P29" s="475"/>
      <c r="Q29" s="475"/>
      <c r="R29" s="475"/>
      <c r="S29" s="124"/>
      <c r="T29" s="145"/>
      <c r="U29" s="157"/>
      <c r="V29" s="267"/>
      <c r="W29" s="158"/>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row>
    <row r="30" spans="1:61" s="146" customFormat="1" ht="15">
      <c r="A30" s="145"/>
      <c r="B30" s="128"/>
      <c r="C30" s="126"/>
      <c r="D30" s="126"/>
      <c r="E30" s="126"/>
      <c r="F30" s="126"/>
      <c r="G30" s="126"/>
      <c r="H30" s="126"/>
      <c r="I30" s="126"/>
      <c r="J30" s="126"/>
      <c r="K30" s="126"/>
      <c r="L30" s="126"/>
      <c r="M30" s="126"/>
      <c r="N30" s="126"/>
      <c r="O30" s="126"/>
      <c r="P30" s="126"/>
      <c r="Q30" s="126"/>
      <c r="R30" s="126"/>
      <c r="S30" s="124"/>
      <c r="T30" s="145"/>
      <c r="U30" s="157"/>
      <c r="V30" s="267"/>
      <c r="W30" s="158"/>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row>
    <row r="31" spans="1:61" s="146" customFormat="1" ht="15">
      <c r="A31" s="145"/>
      <c r="B31" s="128"/>
      <c r="C31" s="153" t="s">
        <v>162</v>
      </c>
      <c r="D31" s="483" t="s">
        <v>207</v>
      </c>
      <c r="E31" s="484"/>
      <c r="F31" s="484"/>
      <c r="G31" s="484"/>
      <c r="H31" s="485"/>
      <c r="I31" s="483" t="s">
        <v>179</v>
      </c>
      <c r="J31" s="485"/>
      <c r="K31" s="503" t="s">
        <v>216</v>
      </c>
      <c r="L31" s="504"/>
      <c r="M31" s="504"/>
      <c r="N31" s="505"/>
      <c r="O31" s="503" t="s">
        <v>122</v>
      </c>
      <c r="P31" s="504"/>
      <c r="Q31" s="504"/>
      <c r="R31" s="505"/>
      <c r="S31" s="124"/>
      <c r="T31" s="145"/>
      <c r="U31" s="157"/>
      <c r="V31" s="267"/>
      <c r="W31" s="158"/>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row>
    <row r="32" spans="1:61" s="146" customFormat="1" ht="15">
      <c r="A32" s="145"/>
      <c r="B32" s="128"/>
      <c r="C32" s="463" t="s">
        <v>80</v>
      </c>
      <c r="D32" s="509" t="s">
        <v>6</v>
      </c>
      <c r="E32" s="510"/>
      <c r="F32" s="510"/>
      <c r="G32" s="510"/>
      <c r="H32" s="511"/>
      <c r="I32" s="501"/>
      <c r="J32" s="502"/>
      <c r="K32" s="506"/>
      <c r="L32" s="507"/>
      <c r="M32" s="507"/>
      <c r="N32" s="508"/>
      <c r="O32" s="506"/>
      <c r="P32" s="507"/>
      <c r="Q32" s="507"/>
      <c r="R32" s="508"/>
      <c r="S32" s="124"/>
      <c r="T32" s="145"/>
      <c r="U32" s="157"/>
      <c r="V32" s="267"/>
      <c r="W32" s="158"/>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row>
    <row r="33" spans="1:61" s="146" customFormat="1" ht="20.45" customHeight="1">
      <c r="A33" s="145"/>
      <c r="B33" s="128"/>
      <c r="C33" s="464"/>
      <c r="D33" s="512"/>
      <c r="E33" s="513"/>
      <c r="F33" s="513"/>
      <c r="G33" s="513"/>
      <c r="H33" s="514"/>
      <c r="I33" s="152"/>
      <c r="J33" s="316" t="s">
        <v>181</v>
      </c>
      <c r="K33" s="495"/>
      <c r="L33" s="496"/>
      <c r="M33" s="496"/>
      <c r="N33" s="497"/>
      <c r="O33" s="486" t="str">
        <f>IF(OR(V33=0, V36=0, V39=0, V42=0, V45=0),"Please answer all the above questions",IF(SUM(V33:V45)=10,"If you answered 'Yes' in Step 2, a SIA is required even if you do not identify any other issues under Step 3. Click here for RSB-GUI-005-01 SIA Guidelines. 
Please proceed to Section 2.",_xlfn._LONGTEXT("You should address the relevant impacts as specific chapters or sections of the Social Impact Assessment if one is required, or directly in the Environmental and Social Management Plan (ESMP), making sure to include mitigating measures which have been agr","eed with the community.
Guidelines on how to complete the ESMP and the instructions about ESMP content are available here: RSB Impact Assessment Guidelines.
Please proceed to Section 2.")))</f>
        <v>You should address the relevant impacts as specific chapters or sections of the Social Impact Assessment if one is required, or directly in the Environmental and Social Management Plan (ESMP), making sure to include mitigating measures which have been agreed with the community.
Guidelines on how to complete the ESMP and the instructions about ESMP content are available here: RSB Impact Assessment Guidelines.
Please proceed to Section 2.</v>
      </c>
      <c r="P33" s="487"/>
      <c r="Q33" s="487"/>
      <c r="R33" s="488"/>
      <c r="S33" s="124"/>
      <c r="T33" s="145"/>
      <c r="U33" s="159"/>
      <c r="V33" s="310">
        <v>1</v>
      </c>
      <c r="W33" s="263"/>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row>
    <row r="34" spans="1:61" s="146" customFormat="1" ht="20.45" customHeight="1">
      <c r="A34" s="145"/>
      <c r="B34" s="128"/>
      <c r="C34" s="465"/>
      <c r="D34" s="515"/>
      <c r="E34" s="516"/>
      <c r="F34" s="516"/>
      <c r="G34" s="516"/>
      <c r="H34" s="517"/>
      <c r="I34" s="152"/>
      <c r="J34" s="316" t="s">
        <v>182</v>
      </c>
      <c r="K34" s="498"/>
      <c r="L34" s="499"/>
      <c r="M34" s="499"/>
      <c r="N34" s="500"/>
      <c r="O34" s="489"/>
      <c r="P34" s="490"/>
      <c r="Q34" s="490"/>
      <c r="R34" s="491"/>
      <c r="S34" s="124"/>
      <c r="T34" s="145"/>
      <c r="U34" s="157"/>
      <c r="V34" s="267"/>
      <c r="W34" s="15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row>
    <row r="35" spans="1:61" s="146" customFormat="1" ht="15">
      <c r="A35" s="145"/>
      <c r="B35" s="128"/>
      <c r="C35" s="463" t="s">
        <v>81</v>
      </c>
      <c r="D35" s="509" t="s">
        <v>287</v>
      </c>
      <c r="E35" s="510"/>
      <c r="F35" s="510"/>
      <c r="G35" s="510"/>
      <c r="H35" s="511"/>
      <c r="I35" s="544"/>
      <c r="J35" s="545"/>
      <c r="K35" s="545"/>
      <c r="L35" s="545"/>
      <c r="M35" s="545"/>
      <c r="N35" s="546"/>
      <c r="O35" s="489"/>
      <c r="P35" s="490"/>
      <c r="Q35" s="490"/>
      <c r="R35" s="491"/>
      <c r="S35" s="124"/>
      <c r="T35" s="145"/>
      <c r="U35" s="157"/>
      <c r="V35" s="267"/>
      <c r="W35" s="158"/>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row>
    <row r="36" spans="1:61" s="146" customFormat="1" ht="19.899999999999999" customHeight="1">
      <c r="A36" s="145"/>
      <c r="B36" s="128"/>
      <c r="C36" s="464"/>
      <c r="D36" s="512"/>
      <c r="E36" s="513"/>
      <c r="F36" s="513"/>
      <c r="G36" s="513"/>
      <c r="H36" s="514"/>
      <c r="I36" s="152"/>
      <c r="J36" s="316" t="s">
        <v>181</v>
      </c>
      <c r="K36" s="495" t="s">
        <v>288</v>
      </c>
      <c r="L36" s="496"/>
      <c r="M36" s="496"/>
      <c r="N36" s="497"/>
      <c r="O36" s="489"/>
      <c r="P36" s="490"/>
      <c r="Q36" s="490"/>
      <c r="R36" s="491"/>
      <c r="S36" s="124"/>
      <c r="T36" s="145"/>
      <c r="U36" s="159"/>
      <c r="V36" s="310">
        <v>1</v>
      </c>
      <c r="W36" s="263"/>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row>
    <row r="37" spans="1:61" s="146" customFormat="1" ht="19.899999999999999" customHeight="1">
      <c r="A37" s="145"/>
      <c r="B37" s="128"/>
      <c r="C37" s="465"/>
      <c r="D37" s="515"/>
      <c r="E37" s="516"/>
      <c r="F37" s="516"/>
      <c r="G37" s="516"/>
      <c r="H37" s="517"/>
      <c r="I37" s="152"/>
      <c r="J37" s="316" t="s">
        <v>182</v>
      </c>
      <c r="K37" s="498"/>
      <c r="L37" s="499"/>
      <c r="M37" s="499"/>
      <c r="N37" s="500"/>
      <c r="O37" s="489"/>
      <c r="P37" s="490"/>
      <c r="Q37" s="490"/>
      <c r="R37" s="491"/>
      <c r="S37" s="124"/>
      <c r="T37" s="145"/>
      <c r="U37" s="157"/>
      <c r="V37" s="267"/>
      <c r="W37" s="158"/>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row>
    <row r="38" spans="1:61" s="146" customFormat="1" ht="15">
      <c r="A38" s="145"/>
      <c r="B38" s="128"/>
      <c r="C38" s="463" t="s">
        <v>82</v>
      </c>
      <c r="D38" s="509" t="s">
        <v>289</v>
      </c>
      <c r="E38" s="510"/>
      <c r="F38" s="510"/>
      <c r="G38" s="510"/>
      <c r="H38" s="511"/>
      <c r="I38" s="544"/>
      <c r="J38" s="545"/>
      <c r="K38" s="545"/>
      <c r="L38" s="545"/>
      <c r="M38" s="545"/>
      <c r="N38" s="546"/>
      <c r="O38" s="489"/>
      <c r="P38" s="490"/>
      <c r="Q38" s="490"/>
      <c r="R38" s="491"/>
      <c r="S38" s="124"/>
      <c r="T38" s="145"/>
      <c r="U38" s="157"/>
      <c r="V38" s="267"/>
      <c r="W38" s="158"/>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row>
    <row r="39" spans="1:61" s="146" customFormat="1" ht="18" customHeight="1">
      <c r="A39" s="145"/>
      <c r="B39" s="128"/>
      <c r="C39" s="464"/>
      <c r="D39" s="512"/>
      <c r="E39" s="513"/>
      <c r="F39" s="513"/>
      <c r="G39" s="513"/>
      <c r="H39" s="514"/>
      <c r="I39" s="152"/>
      <c r="J39" s="316" t="s">
        <v>181</v>
      </c>
      <c r="K39" s="495" t="s">
        <v>290</v>
      </c>
      <c r="L39" s="496"/>
      <c r="M39" s="496"/>
      <c r="N39" s="497"/>
      <c r="O39" s="489"/>
      <c r="P39" s="490"/>
      <c r="Q39" s="490"/>
      <c r="R39" s="491"/>
      <c r="S39" s="124"/>
      <c r="T39" s="145"/>
      <c r="U39" s="159"/>
      <c r="V39" s="310">
        <v>1</v>
      </c>
      <c r="W39" s="263"/>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row>
    <row r="40" spans="1:61" s="146" customFormat="1" ht="18" customHeight="1">
      <c r="A40" s="145"/>
      <c r="B40" s="128"/>
      <c r="C40" s="465"/>
      <c r="D40" s="515"/>
      <c r="E40" s="516"/>
      <c r="F40" s="516"/>
      <c r="G40" s="516"/>
      <c r="H40" s="517"/>
      <c r="I40" s="152"/>
      <c r="J40" s="316" t="s">
        <v>182</v>
      </c>
      <c r="K40" s="498"/>
      <c r="L40" s="499"/>
      <c r="M40" s="499"/>
      <c r="N40" s="500"/>
      <c r="O40" s="489"/>
      <c r="P40" s="490"/>
      <c r="Q40" s="490"/>
      <c r="R40" s="491"/>
      <c r="S40" s="124"/>
      <c r="T40" s="145"/>
      <c r="U40" s="157"/>
      <c r="V40" s="267"/>
      <c r="W40" s="158"/>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row>
    <row r="41" spans="1:61" s="146" customFormat="1" ht="15">
      <c r="A41" s="145"/>
      <c r="B41" s="128"/>
      <c r="C41" s="463" t="s">
        <v>83</v>
      </c>
      <c r="D41" s="509" t="s">
        <v>291</v>
      </c>
      <c r="E41" s="510"/>
      <c r="F41" s="510"/>
      <c r="G41" s="510"/>
      <c r="H41" s="511"/>
      <c r="I41" s="544"/>
      <c r="J41" s="545"/>
      <c r="K41" s="545"/>
      <c r="L41" s="545"/>
      <c r="M41" s="545"/>
      <c r="N41" s="546"/>
      <c r="O41" s="489"/>
      <c r="P41" s="490"/>
      <c r="Q41" s="490"/>
      <c r="R41" s="491"/>
      <c r="S41" s="124"/>
      <c r="T41" s="145"/>
      <c r="U41" s="157"/>
      <c r="V41" s="267"/>
      <c r="W41" s="158"/>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row>
    <row r="42" spans="1:61" s="146" customFormat="1" ht="21" customHeight="1">
      <c r="A42" s="145"/>
      <c r="B42" s="128"/>
      <c r="C42" s="464"/>
      <c r="D42" s="512"/>
      <c r="E42" s="513"/>
      <c r="F42" s="513"/>
      <c r="G42" s="513"/>
      <c r="H42" s="514"/>
      <c r="I42" s="152"/>
      <c r="J42" s="316" t="s">
        <v>181</v>
      </c>
      <c r="K42" s="495" t="s">
        <v>292</v>
      </c>
      <c r="L42" s="496"/>
      <c r="M42" s="496"/>
      <c r="N42" s="497"/>
      <c r="O42" s="489"/>
      <c r="P42" s="490"/>
      <c r="Q42" s="490"/>
      <c r="R42" s="491"/>
      <c r="S42" s="124"/>
      <c r="T42" s="145"/>
      <c r="U42" s="159"/>
      <c r="V42" s="310">
        <v>1</v>
      </c>
      <c r="W42" s="263"/>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row>
    <row r="43" spans="1:61" s="146" customFormat="1" ht="20.45" customHeight="1">
      <c r="A43" s="145"/>
      <c r="B43" s="128"/>
      <c r="C43" s="465"/>
      <c r="D43" s="515"/>
      <c r="E43" s="516"/>
      <c r="F43" s="516"/>
      <c r="G43" s="516"/>
      <c r="H43" s="517"/>
      <c r="I43" s="152"/>
      <c r="J43" s="316" t="s">
        <v>182</v>
      </c>
      <c r="K43" s="498"/>
      <c r="L43" s="499"/>
      <c r="M43" s="499"/>
      <c r="N43" s="500"/>
      <c r="O43" s="489"/>
      <c r="P43" s="490"/>
      <c r="Q43" s="490"/>
      <c r="R43" s="491"/>
      <c r="S43" s="124"/>
      <c r="T43" s="145"/>
      <c r="U43" s="157"/>
      <c r="V43" s="267"/>
      <c r="W43" s="158"/>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row>
    <row r="44" spans="1:61" s="146" customFormat="1" ht="15">
      <c r="A44" s="145"/>
      <c r="B44" s="128"/>
      <c r="C44" s="463" t="s">
        <v>184</v>
      </c>
      <c r="D44" s="509" t="s">
        <v>293</v>
      </c>
      <c r="E44" s="510"/>
      <c r="F44" s="510"/>
      <c r="G44" s="510"/>
      <c r="H44" s="511"/>
      <c r="I44" s="544"/>
      <c r="J44" s="545"/>
      <c r="K44" s="545"/>
      <c r="L44" s="545"/>
      <c r="M44" s="545"/>
      <c r="N44" s="546"/>
      <c r="O44" s="489"/>
      <c r="P44" s="490"/>
      <c r="Q44" s="490"/>
      <c r="R44" s="491"/>
      <c r="S44" s="124"/>
      <c r="T44" s="145"/>
      <c r="U44" s="157"/>
      <c r="V44" s="267"/>
      <c r="W44" s="158"/>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row>
    <row r="45" spans="1:61" s="146" customFormat="1" ht="20.45" customHeight="1">
      <c r="A45" s="145"/>
      <c r="B45" s="128"/>
      <c r="C45" s="464"/>
      <c r="D45" s="512"/>
      <c r="E45" s="513"/>
      <c r="F45" s="513"/>
      <c r="G45" s="513"/>
      <c r="H45" s="514"/>
      <c r="I45" s="152"/>
      <c r="J45" s="316" t="s">
        <v>181</v>
      </c>
      <c r="K45" s="495" t="s">
        <v>294</v>
      </c>
      <c r="L45" s="496"/>
      <c r="M45" s="496"/>
      <c r="N45" s="497"/>
      <c r="O45" s="489"/>
      <c r="P45" s="490"/>
      <c r="Q45" s="490"/>
      <c r="R45" s="491"/>
      <c r="S45" s="124"/>
      <c r="T45" s="145"/>
      <c r="U45" s="159"/>
      <c r="V45" s="310">
        <v>1</v>
      </c>
      <c r="W45" s="263"/>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row>
    <row r="46" spans="1:61" s="146" customFormat="1" ht="20.45" customHeight="1">
      <c r="A46" s="145"/>
      <c r="B46" s="128"/>
      <c r="C46" s="465"/>
      <c r="D46" s="515"/>
      <c r="E46" s="516"/>
      <c r="F46" s="516"/>
      <c r="G46" s="516"/>
      <c r="H46" s="517"/>
      <c r="I46" s="152"/>
      <c r="J46" s="316" t="s">
        <v>182</v>
      </c>
      <c r="K46" s="498"/>
      <c r="L46" s="499"/>
      <c r="M46" s="499"/>
      <c r="N46" s="500"/>
      <c r="O46" s="492"/>
      <c r="P46" s="493"/>
      <c r="Q46" s="493"/>
      <c r="R46" s="494"/>
      <c r="S46" s="124"/>
      <c r="T46" s="145"/>
      <c r="U46" s="157"/>
      <c r="V46" s="267"/>
      <c r="W46" s="158"/>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row>
    <row r="47" spans="1:61" s="146" customFormat="1" ht="15">
      <c r="A47" s="145"/>
      <c r="B47" s="128"/>
      <c r="C47" s="168"/>
      <c r="D47" s="172"/>
      <c r="E47" s="172"/>
      <c r="F47" s="172"/>
      <c r="G47" s="172"/>
      <c r="H47" s="172"/>
      <c r="L47" s="166"/>
      <c r="M47" s="166"/>
      <c r="S47" s="124"/>
      <c r="T47" s="145"/>
      <c r="U47" s="157"/>
      <c r="V47" s="267"/>
      <c r="W47" s="158"/>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row>
    <row r="48" spans="1:61" s="146" customFormat="1" ht="15">
      <c r="A48" s="145"/>
      <c r="B48" s="167"/>
      <c r="C48" s="168"/>
      <c r="D48" s="172"/>
      <c r="E48" s="172"/>
      <c r="F48" s="172"/>
      <c r="G48" s="172"/>
      <c r="H48" s="172"/>
      <c r="L48" s="166"/>
      <c r="M48" s="166"/>
      <c r="S48" s="158"/>
      <c r="T48" s="145"/>
      <c r="U48" s="157"/>
      <c r="V48" s="267"/>
      <c r="W48" s="158"/>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row>
    <row r="49" spans="1:61" s="146" customFormat="1" ht="15">
      <c r="A49" s="145"/>
      <c r="B49" s="167"/>
      <c r="C49" s="168"/>
      <c r="L49" s="166"/>
      <c r="M49" s="166"/>
      <c r="P49" s="534" t="s">
        <v>369</v>
      </c>
      <c r="Q49" s="534"/>
      <c r="R49" s="534"/>
      <c r="S49" s="158"/>
      <c r="T49" s="145"/>
      <c r="U49" s="157"/>
      <c r="V49" s="267"/>
      <c r="W49" s="158"/>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row>
    <row r="50" spans="1:61" s="146" customFormat="1" ht="5.45" customHeight="1" thickBot="1">
      <c r="A50" s="145"/>
      <c r="B50" s="518"/>
      <c r="C50" s="519"/>
      <c r="D50" s="519"/>
      <c r="E50" s="519"/>
      <c r="F50" s="519"/>
      <c r="G50" s="519"/>
      <c r="H50" s="519"/>
      <c r="I50" s="519"/>
      <c r="J50" s="519"/>
      <c r="K50" s="519"/>
      <c r="L50" s="519"/>
      <c r="M50" s="519"/>
      <c r="N50" s="519"/>
      <c r="O50" s="519"/>
      <c r="P50" s="519"/>
      <c r="Q50" s="519"/>
      <c r="R50" s="519"/>
      <c r="S50" s="520"/>
      <c r="T50" s="145"/>
      <c r="U50" s="162"/>
      <c r="V50" s="285"/>
      <c r="W50" s="163"/>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row>
    <row r="51" spans="1:61" s="145" customFormat="1" ht="15">
      <c r="L51" s="149"/>
      <c r="M51" s="150"/>
      <c r="V51" s="286"/>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row>
    <row r="52" spans="1:61" s="97" customFormat="1">
      <c r="L52" s="151"/>
      <c r="M52" s="151"/>
      <c r="V52" s="287"/>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row>
    <row r="53" spans="1:61" s="97" customFormat="1">
      <c r="L53" s="151"/>
      <c r="M53" s="151"/>
      <c r="V53" s="287"/>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row>
    <row r="54" spans="1:61" s="97" customFormat="1">
      <c r="D54" s="97" t="s">
        <v>5</v>
      </c>
      <c r="L54" s="151"/>
      <c r="M54" s="151"/>
      <c r="V54" s="287"/>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row>
    <row r="55" spans="1:61" s="97" customFormat="1">
      <c r="L55" s="151"/>
      <c r="M55" s="151"/>
      <c r="V55" s="287"/>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row>
    <row r="56" spans="1:61" s="97" customFormat="1">
      <c r="L56" s="151"/>
      <c r="M56" s="151"/>
      <c r="V56" s="287"/>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row>
    <row r="57" spans="1:61" s="97" customFormat="1">
      <c r="L57" s="151"/>
      <c r="M57" s="151"/>
      <c r="V57" s="287"/>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row>
    <row r="58" spans="1:61" s="97" customFormat="1">
      <c r="L58" s="151"/>
      <c r="M58" s="151"/>
      <c r="V58" s="287"/>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row>
    <row r="59" spans="1:61" s="97" customFormat="1">
      <c r="L59" s="151"/>
      <c r="M59" s="151"/>
      <c r="V59" s="287"/>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row>
    <row r="60" spans="1:61" s="97" customFormat="1">
      <c r="L60" s="151"/>
      <c r="M60" s="151"/>
      <c r="V60" s="287"/>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row>
    <row r="61" spans="1:61" s="97" customFormat="1">
      <c r="L61" s="151"/>
      <c r="M61" s="151"/>
      <c r="V61" s="287"/>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row>
    <row r="62" spans="1:61" s="97" customFormat="1">
      <c r="L62" s="151"/>
      <c r="M62" s="151"/>
      <c r="V62" s="287"/>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row>
    <row r="63" spans="1:61" s="97" customFormat="1">
      <c r="L63" s="151"/>
      <c r="M63" s="151"/>
      <c r="V63" s="287"/>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row>
    <row r="64" spans="1:61" s="97" customFormat="1">
      <c r="L64" s="151"/>
      <c r="M64" s="151"/>
      <c r="V64" s="287"/>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row>
    <row r="65" spans="12:61" s="97" customFormat="1">
      <c r="L65" s="151"/>
      <c r="M65" s="151"/>
      <c r="V65" s="287"/>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row>
    <row r="66" spans="12:61" s="97" customFormat="1">
      <c r="L66" s="151"/>
      <c r="M66" s="151"/>
      <c r="V66" s="287"/>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row>
    <row r="67" spans="12:61" s="97" customFormat="1">
      <c r="L67" s="151"/>
      <c r="M67" s="151"/>
      <c r="V67" s="287"/>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row>
    <row r="68" spans="12:61" s="97" customFormat="1">
      <c r="L68" s="151"/>
      <c r="M68" s="151"/>
      <c r="V68" s="287"/>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row>
    <row r="69" spans="12:61" s="97" customFormat="1">
      <c r="L69" s="151"/>
      <c r="M69" s="151"/>
      <c r="V69" s="287"/>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row>
    <row r="70" spans="12:61" s="97" customFormat="1">
      <c r="L70" s="151"/>
      <c r="M70" s="151"/>
      <c r="V70" s="287"/>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row>
    <row r="71" spans="12:61" s="97" customFormat="1">
      <c r="L71" s="151"/>
      <c r="M71" s="151"/>
      <c r="V71" s="287"/>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row>
    <row r="72" spans="12:61" s="97" customFormat="1">
      <c r="L72" s="151"/>
      <c r="M72" s="151"/>
      <c r="V72" s="287"/>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row>
    <row r="73" spans="12:61" s="97" customFormat="1">
      <c r="L73" s="151"/>
      <c r="M73" s="151"/>
      <c r="V73" s="287"/>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row>
    <row r="74" spans="12:61" s="97" customFormat="1">
      <c r="L74" s="151"/>
      <c r="M74" s="151"/>
      <c r="V74" s="287"/>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row>
    <row r="75" spans="12:61" s="97" customFormat="1">
      <c r="L75" s="151"/>
      <c r="M75" s="151"/>
      <c r="V75" s="287"/>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row>
    <row r="76" spans="12:61" s="97" customFormat="1">
      <c r="L76" s="151"/>
      <c r="M76" s="151"/>
      <c r="V76" s="287"/>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row>
    <row r="77" spans="12:61" s="97" customFormat="1">
      <c r="L77" s="151"/>
      <c r="M77" s="151"/>
      <c r="V77" s="287"/>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row>
    <row r="78" spans="12:61" s="97" customFormat="1">
      <c r="L78" s="151"/>
      <c r="M78" s="151"/>
      <c r="V78" s="287"/>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c r="BI78" s="173"/>
    </row>
    <row r="79" spans="12:61" s="97" customFormat="1">
      <c r="L79" s="151"/>
      <c r="M79" s="151"/>
      <c r="V79" s="287"/>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row>
    <row r="80" spans="12:61" s="97" customFormat="1">
      <c r="L80" s="151"/>
      <c r="M80" s="151"/>
      <c r="V80" s="287"/>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row>
    <row r="81" spans="12:61" s="97" customFormat="1">
      <c r="L81" s="151"/>
      <c r="M81" s="151"/>
      <c r="V81" s="287"/>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row>
    <row r="82" spans="12:61" s="97" customFormat="1">
      <c r="L82" s="151"/>
      <c r="M82" s="151"/>
      <c r="V82" s="287"/>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row>
    <row r="83" spans="12:61" s="97" customFormat="1">
      <c r="L83" s="151"/>
      <c r="M83" s="151"/>
      <c r="V83" s="287"/>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row>
    <row r="84" spans="12:61" s="97" customFormat="1">
      <c r="L84" s="151"/>
      <c r="M84" s="151"/>
      <c r="V84" s="287"/>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row>
    <row r="85" spans="12:61" s="97" customFormat="1">
      <c r="L85" s="151"/>
      <c r="M85" s="151"/>
      <c r="V85" s="287"/>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row>
    <row r="86" spans="12:61" s="97" customFormat="1">
      <c r="L86" s="151"/>
      <c r="M86" s="151"/>
      <c r="V86" s="287"/>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row>
    <row r="87" spans="12:61" s="97" customFormat="1">
      <c r="L87" s="151"/>
      <c r="M87" s="151"/>
      <c r="V87" s="287"/>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row>
    <row r="88" spans="12:61" s="97" customFormat="1">
      <c r="L88" s="151"/>
      <c r="M88" s="151"/>
      <c r="V88" s="287"/>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row>
    <row r="89" spans="12:61" s="97" customFormat="1">
      <c r="L89" s="151"/>
      <c r="M89" s="151"/>
      <c r="V89" s="287"/>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row>
    <row r="90" spans="12:61" s="97" customFormat="1">
      <c r="L90" s="151"/>
      <c r="M90" s="151"/>
      <c r="V90" s="287"/>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row>
    <row r="91" spans="12:61" s="97" customFormat="1">
      <c r="L91" s="151"/>
      <c r="M91" s="151"/>
      <c r="V91" s="287"/>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row>
    <row r="92" spans="12:61" s="97" customFormat="1">
      <c r="L92" s="151"/>
      <c r="M92" s="151"/>
      <c r="V92" s="287"/>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row>
    <row r="93" spans="12:61" s="97" customFormat="1">
      <c r="L93" s="151"/>
      <c r="M93" s="151"/>
      <c r="V93" s="287"/>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row>
    <row r="94" spans="12:61" s="97" customFormat="1">
      <c r="L94" s="151"/>
      <c r="M94" s="151"/>
      <c r="V94" s="287"/>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row>
    <row r="95" spans="12:61" s="97" customFormat="1">
      <c r="L95" s="151"/>
      <c r="M95" s="151"/>
      <c r="V95" s="287"/>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row>
    <row r="96" spans="12:61" s="97" customFormat="1">
      <c r="L96" s="151"/>
      <c r="M96" s="151"/>
      <c r="V96" s="287"/>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row>
    <row r="97" spans="12:61" s="97" customFormat="1">
      <c r="L97" s="151"/>
      <c r="M97" s="151"/>
      <c r="V97" s="287"/>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row>
    <row r="98" spans="12:61" s="97" customFormat="1">
      <c r="L98" s="151"/>
      <c r="M98" s="151"/>
      <c r="V98" s="287"/>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row>
    <row r="99" spans="12:61" s="97" customFormat="1">
      <c r="L99" s="151"/>
      <c r="M99" s="151"/>
      <c r="V99" s="287"/>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row>
    <row r="100" spans="12:61" s="97" customFormat="1">
      <c r="L100" s="151"/>
      <c r="M100" s="151"/>
      <c r="V100" s="287"/>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row>
    <row r="101" spans="12:61" s="97" customFormat="1">
      <c r="L101" s="151"/>
      <c r="M101" s="151"/>
      <c r="V101" s="287"/>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row>
    <row r="102" spans="12:61" s="97" customFormat="1">
      <c r="L102" s="151"/>
      <c r="M102" s="151"/>
      <c r="V102" s="287"/>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row>
    <row r="103" spans="12:61" s="97" customFormat="1">
      <c r="L103" s="151"/>
      <c r="M103" s="151"/>
      <c r="V103" s="287"/>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row>
    <row r="104" spans="12:61" s="97" customFormat="1">
      <c r="L104" s="151"/>
      <c r="M104" s="151"/>
      <c r="V104" s="287"/>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row>
    <row r="105" spans="12:61" s="97" customFormat="1">
      <c r="L105" s="151"/>
      <c r="M105" s="151"/>
      <c r="V105" s="287"/>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row>
    <row r="106" spans="12:61" s="97" customFormat="1">
      <c r="L106" s="151"/>
      <c r="M106" s="151"/>
      <c r="V106" s="287"/>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row>
    <row r="107" spans="12:61" s="97" customFormat="1">
      <c r="L107" s="151"/>
      <c r="M107" s="151"/>
      <c r="V107" s="287"/>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row>
    <row r="108" spans="12:61" s="97" customFormat="1">
      <c r="L108" s="151"/>
      <c r="M108" s="151"/>
      <c r="V108" s="287"/>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row>
    <row r="109" spans="12:61" s="97" customFormat="1">
      <c r="L109" s="151"/>
      <c r="M109" s="151"/>
      <c r="V109" s="287"/>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row>
    <row r="110" spans="12:61" s="97" customFormat="1">
      <c r="L110" s="151"/>
      <c r="M110" s="151"/>
      <c r="V110" s="287"/>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row>
    <row r="111" spans="12:61" s="97" customFormat="1">
      <c r="L111" s="151"/>
      <c r="M111" s="151"/>
      <c r="V111" s="287"/>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row>
    <row r="112" spans="12:61" s="97" customFormat="1">
      <c r="L112" s="151"/>
      <c r="M112" s="151"/>
      <c r="V112" s="287"/>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row>
    <row r="113" spans="12:61" s="97" customFormat="1">
      <c r="L113" s="151"/>
      <c r="M113" s="151"/>
      <c r="V113" s="287"/>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row>
    <row r="114" spans="12:61" s="97" customFormat="1">
      <c r="L114" s="151"/>
      <c r="M114" s="151"/>
      <c r="V114" s="287"/>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row>
    <row r="115" spans="12:61" s="97" customFormat="1">
      <c r="L115" s="151"/>
      <c r="M115" s="151"/>
      <c r="V115" s="287"/>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row>
    <row r="116" spans="12:61" s="97" customFormat="1">
      <c r="L116" s="151"/>
      <c r="M116" s="151"/>
      <c r="V116" s="287"/>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row>
    <row r="117" spans="12:61" s="97" customFormat="1">
      <c r="L117" s="151"/>
      <c r="M117" s="151"/>
      <c r="V117" s="287"/>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row>
    <row r="118" spans="12:61" s="97" customFormat="1">
      <c r="L118" s="151"/>
      <c r="M118" s="151"/>
      <c r="V118" s="287"/>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row>
    <row r="119" spans="12:61" s="97" customFormat="1">
      <c r="L119" s="151"/>
      <c r="M119" s="151"/>
      <c r="V119" s="287"/>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row>
    <row r="120" spans="12:61" s="97" customFormat="1">
      <c r="L120" s="151"/>
      <c r="M120" s="151"/>
      <c r="V120" s="287"/>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row>
    <row r="121" spans="12:61" s="97" customFormat="1">
      <c r="L121" s="151"/>
      <c r="M121" s="151"/>
      <c r="V121" s="287"/>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row>
    <row r="122" spans="12:61" s="97" customFormat="1">
      <c r="L122" s="151"/>
      <c r="M122" s="151"/>
      <c r="V122" s="287"/>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3"/>
      <c r="BC122" s="173"/>
      <c r="BD122" s="173"/>
      <c r="BE122" s="173"/>
      <c r="BF122" s="173"/>
      <c r="BG122" s="173"/>
      <c r="BH122" s="173"/>
      <c r="BI122" s="173"/>
    </row>
    <row r="123" spans="12:61" s="97" customFormat="1">
      <c r="L123" s="151"/>
      <c r="M123" s="151"/>
      <c r="V123" s="287"/>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c r="BC123" s="173"/>
      <c r="BD123" s="173"/>
      <c r="BE123" s="173"/>
      <c r="BF123" s="173"/>
      <c r="BG123" s="173"/>
      <c r="BH123" s="173"/>
      <c r="BI123" s="173"/>
    </row>
    <row r="124" spans="12:61" s="97" customFormat="1">
      <c r="L124" s="151"/>
      <c r="M124" s="151"/>
      <c r="V124" s="287"/>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row>
    <row r="125" spans="12:61" s="97" customFormat="1">
      <c r="L125" s="151"/>
      <c r="M125" s="151"/>
      <c r="V125" s="287"/>
      <c r="X125" s="173"/>
      <c r="Y125" s="173"/>
      <c r="Z125" s="173"/>
      <c r="AA125" s="173"/>
      <c r="AB125" s="173"/>
      <c r="AC125" s="173"/>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3"/>
      <c r="BI125" s="173"/>
    </row>
    <row r="126" spans="12:61" s="97" customFormat="1">
      <c r="L126" s="151"/>
      <c r="M126" s="151"/>
      <c r="V126" s="287"/>
      <c r="X126" s="173"/>
      <c r="Y126" s="173"/>
      <c r="Z126" s="173"/>
      <c r="AA126" s="173"/>
      <c r="AB126" s="173"/>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row>
    <row r="127" spans="12:61" s="97" customFormat="1">
      <c r="L127" s="151"/>
      <c r="M127" s="151"/>
      <c r="V127" s="287"/>
      <c r="X127" s="173"/>
      <c r="Y127" s="173"/>
      <c r="Z127" s="173"/>
      <c r="AA127" s="173"/>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c r="BC127" s="173"/>
      <c r="BD127" s="173"/>
      <c r="BE127" s="173"/>
      <c r="BF127" s="173"/>
      <c r="BG127" s="173"/>
      <c r="BH127" s="173"/>
      <c r="BI127" s="173"/>
    </row>
    <row r="128" spans="12:61" s="97" customFormat="1">
      <c r="L128" s="151"/>
      <c r="M128" s="151"/>
      <c r="V128" s="287"/>
      <c r="X128" s="173"/>
      <c r="Y128" s="173"/>
      <c r="Z128" s="173"/>
      <c r="AA128" s="173"/>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c r="BC128" s="173"/>
      <c r="BD128" s="173"/>
      <c r="BE128" s="173"/>
      <c r="BF128" s="173"/>
      <c r="BG128" s="173"/>
      <c r="BH128" s="173"/>
      <c r="BI128" s="173"/>
    </row>
    <row r="129" spans="12:61" s="97" customFormat="1">
      <c r="L129" s="151"/>
      <c r="M129" s="151"/>
      <c r="V129" s="287"/>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c r="BC129" s="173"/>
      <c r="BD129" s="173"/>
      <c r="BE129" s="173"/>
      <c r="BF129" s="173"/>
      <c r="BG129" s="173"/>
      <c r="BH129" s="173"/>
      <c r="BI129" s="173"/>
    </row>
    <row r="130" spans="12:61" s="97" customFormat="1">
      <c r="L130" s="151"/>
      <c r="M130" s="151"/>
      <c r="V130" s="287"/>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c r="BC130" s="173"/>
      <c r="BD130" s="173"/>
      <c r="BE130" s="173"/>
      <c r="BF130" s="173"/>
      <c r="BG130" s="173"/>
      <c r="BH130" s="173"/>
      <c r="BI130" s="173"/>
    </row>
    <row r="131" spans="12:61" s="97" customFormat="1">
      <c r="L131" s="151"/>
      <c r="M131" s="151"/>
      <c r="V131" s="287"/>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row>
    <row r="132" spans="12:61" s="97" customFormat="1">
      <c r="L132" s="151"/>
      <c r="M132" s="151"/>
      <c r="V132" s="287"/>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row>
    <row r="133" spans="12:61" s="97" customFormat="1">
      <c r="L133" s="151"/>
      <c r="M133" s="151"/>
      <c r="V133" s="287"/>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row>
    <row r="134" spans="12:61" s="97" customFormat="1">
      <c r="L134" s="151"/>
      <c r="M134" s="151"/>
      <c r="V134" s="287"/>
      <c r="X134" s="173"/>
      <c r="Y134" s="173"/>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c r="BC134" s="173"/>
      <c r="BD134" s="173"/>
      <c r="BE134" s="173"/>
      <c r="BF134" s="173"/>
      <c r="BG134" s="173"/>
      <c r="BH134" s="173"/>
      <c r="BI134" s="173"/>
    </row>
    <row r="135" spans="12:61" s="97" customFormat="1">
      <c r="L135" s="151"/>
      <c r="M135" s="151"/>
      <c r="V135" s="287"/>
      <c r="X135" s="173"/>
      <c r="Y135" s="173"/>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c r="BC135" s="173"/>
      <c r="BD135" s="173"/>
      <c r="BE135" s="173"/>
      <c r="BF135" s="173"/>
      <c r="BG135" s="173"/>
      <c r="BH135" s="173"/>
      <c r="BI135" s="173"/>
    </row>
    <row r="136" spans="12:61" s="97" customFormat="1">
      <c r="L136" s="151"/>
      <c r="M136" s="151"/>
      <c r="V136" s="287"/>
      <c r="X136" s="173"/>
      <c r="Y136" s="173"/>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c r="BC136" s="173"/>
      <c r="BD136" s="173"/>
      <c r="BE136" s="173"/>
      <c r="BF136" s="173"/>
      <c r="BG136" s="173"/>
      <c r="BH136" s="173"/>
      <c r="BI136" s="173"/>
    </row>
    <row r="137" spans="12:61" s="97" customFormat="1">
      <c r="L137" s="151"/>
      <c r="M137" s="151"/>
      <c r="V137" s="287"/>
      <c r="X137" s="173"/>
      <c r="Y137" s="173"/>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c r="BC137" s="173"/>
      <c r="BD137" s="173"/>
      <c r="BE137" s="173"/>
      <c r="BF137" s="173"/>
      <c r="BG137" s="173"/>
      <c r="BH137" s="173"/>
      <c r="BI137" s="173"/>
    </row>
    <row r="138" spans="12:61" s="97" customFormat="1">
      <c r="L138" s="151"/>
      <c r="M138" s="151"/>
      <c r="V138" s="287"/>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c r="BC138" s="173"/>
      <c r="BD138" s="173"/>
      <c r="BE138" s="173"/>
      <c r="BF138" s="173"/>
      <c r="BG138" s="173"/>
      <c r="BH138" s="173"/>
      <c r="BI138" s="173"/>
    </row>
    <row r="139" spans="12:61" s="97" customFormat="1">
      <c r="L139" s="151"/>
      <c r="M139" s="151"/>
      <c r="V139" s="287"/>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c r="BC139" s="173"/>
      <c r="BD139" s="173"/>
      <c r="BE139" s="173"/>
      <c r="BF139" s="173"/>
      <c r="BG139" s="173"/>
      <c r="BH139" s="173"/>
      <c r="BI139" s="173"/>
    </row>
    <row r="140" spans="12:61" s="97" customFormat="1">
      <c r="L140" s="151"/>
      <c r="M140" s="151"/>
      <c r="V140" s="287"/>
      <c r="X140" s="173"/>
      <c r="Y140" s="173"/>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c r="BC140" s="173"/>
      <c r="BD140" s="173"/>
      <c r="BE140" s="173"/>
      <c r="BF140" s="173"/>
      <c r="BG140" s="173"/>
      <c r="BH140" s="173"/>
      <c r="BI140" s="173"/>
    </row>
    <row r="141" spans="12:61" s="97" customFormat="1">
      <c r="L141" s="151"/>
      <c r="M141" s="151"/>
      <c r="V141" s="287"/>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c r="BC141" s="173"/>
      <c r="BD141" s="173"/>
      <c r="BE141" s="173"/>
      <c r="BF141" s="173"/>
      <c r="BG141" s="173"/>
      <c r="BH141" s="173"/>
      <c r="BI141" s="173"/>
    </row>
    <row r="142" spans="12:61" s="97" customFormat="1">
      <c r="L142" s="151"/>
      <c r="M142" s="151"/>
      <c r="V142" s="287"/>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c r="BC142" s="173"/>
      <c r="BD142" s="173"/>
      <c r="BE142" s="173"/>
      <c r="BF142" s="173"/>
      <c r="BG142" s="173"/>
      <c r="BH142" s="173"/>
      <c r="BI142" s="173"/>
    </row>
    <row r="143" spans="12:61" s="97" customFormat="1">
      <c r="L143" s="151"/>
      <c r="M143" s="151"/>
      <c r="V143" s="287"/>
      <c r="X143" s="173"/>
      <c r="Y143" s="173"/>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c r="BC143" s="173"/>
      <c r="BD143" s="173"/>
      <c r="BE143" s="173"/>
      <c r="BF143" s="173"/>
      <c r="BG143" s="173"/>
      <c r="BH143" s="173"/>
      <c r="BI143" s="173"/>
    </row>
    <row r="144" spans="12:61" s="97" customFormat="1">
      <c r="L144" s="151"/>
      <c r="M144" s="151"/>
      <c r="V144" s="287"/>
      <c r="X144" s="173"/>
      <c r="Y144" s="173"/>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c r="BC144" s="173"/>
      <c r="BD144" s="173"/>
      <c r="BE144" s="173"/>
      <c r="BF144" s="173"/>
      <c r="BG144" s="173"/>
      <c r="BH144" s="173"/>
      <c r="BI144" s="173"/>
    </row>
    <row r="145" spans="12:61" s="97" customFormat="1">
      <c r="L145" s="151"/>
      <c r="M145" s="151"/>
      <c r="V145" s="287"/>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c r="BC145" s="173"/>
      <c r="BD145" s="173"/>
      <c r="BE145" s="173"/>
      <c r="BF145" s="173"/>
      <c r="BG145" s="173"/>
      <c r="BH145" s="173"/>
      <c r="BI145" s="173"/>
    </row>
    <row r="146" spans="12:61" s="97" customFormat="1">
      <c r="L146" s="151"/>
      <c r="M146" s="151"/>
      <c r="V146" s="287"/>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row>
    <row r="147" spans="12:61" s="97" customFormat="1">
      <c r="L147" s="151"/>
      <c r="M147" s="151"/>
      <c r="V147" s="287"/>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c r="BG147" s="173"/>
      <c r="BH147" s="173"/>
      <c r="BI147" s="173"/>
    </row>
    <row r="148" spans="12:61" s="97" customFormat="1">
      <c r="L148" s="151"/>
      <c r="M148" s="151"/>
      <c r="V148" s="287"/>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row>
    <row r="149" spans="12:61" s="97" customFormat="1">
      <c r="L149" s="151"/>
      <c r="M149" s="151"/>
      <c r="V149" s="287"/>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173"/>
      <c r="BG149" s="173"/>
      <c r="BH149" s="173"/>
      <c r="BI149" s="173"/>
    </row>
    <row r="150" spans="12:61" s="97" customFormat="1">
      <c r="L150" s="151"/>
      <c r="M150" s="151"/>
      <c r="V150" s="287"/>
      <c r="X150" s="173"/>
      <c r="Y150" s="173"/>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3"/>
      <c r="BI150" s="173"/>
    </row>
    <row r="151" spans="12:61" s="97" customFormat="1">
      <c r="L151" s="151"/>
      <c r="M151" s="151"/>
      <c r="V151" s="287"/>
      <c r="X151" s="173"/>
      <c r="Y151" s="173"/>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3"/>
      <c r="BI151" s="173"/>
    </row>
    <row r="152" spans="12:61" s="97" customFormat="1">
      <c r="L152" s="151"/>
      <c r="M152" s="151"/>
      <c r="V152" s="287"/>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row>
    <row r="153" spans="12:61" s="97" customFormat="1">
      <c r="L153" s="151"/>
      <c r="M153" s="151"/>
      <c r="V153" s="287"/>
      <c r="X153" s="173"/>
      <c r="Y153" s="173"/>
      <c r="Z153" s="173"/>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c r="BC153" s="173"/>
      <c r="BD153" s="173"/>
      <c r="BE153" s="173"/>
      <c r="BF153" s="173"/>
      <c r="BG153" s="173"/>
      <c r="BH153" s="173"/>
      <c r="BI153" s="173"/>
    </row>
    <row r="154" spans="12:61" s="97" customFormat="1">
      <c r="L154" s="151"/>
      <c r="M154" s="151"/>
      <c r="V154" s="287"/>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c r="BE154" s="173"/>
      <c r="BF154" s="173"/>
      <c r="BG154" s="173"/>
      <c r="BH154" s="173"/>
      <c r="BI154" s="173"/>
    </row>
    <row r="155" spans="12:61" s="97" customFormat="1">
      <c r="L155" s="151"/>
      <c r="M155" s="151"/>
      <c r="V155" s="287"/>
      <c r="X155" s="173"/>
      <c r="Y155" s="173"/>
      <c r="Z155" s="173"/>
      <c r="AA155" s="173"/>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3"/>
      <c r="BA155" s="173"/>
      <c r="BB155" s="173"/>
      <c r="BC155" s="173"/>
      <c r="BD155" s="173"/>
      <c r="BE155" s="173"/>
      <c r="BF155" s="173"/>
      <c r="BG155" s="173"/>
      <c r="BH155" s="173"/>
      <c r="BI155" s="173"/>
    </row>
    <row r="156" spans="12:61" s="97" customFormat="1">
      <c r="L156" s="151"/>
      <c r="M156" s="151"/>
      <c r="V156" s="287"/>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c r="BE156" s="173"/>
      <c r="BF156" s="173"/>
      <c r="BG156" s="173"/>
      <c r="BH156" s="173"/>
      <c r="BI156" s="173"/>
    </row>
    <row r="157" spans="12:61" s="97" customFormat="1">
      <c r="L157" s="151"/>
      <c r="M157" s="151"/>
      <c r="V157" s="287"/>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c r="BE157" s="173"/>
      <c r="BF157" s="173"/>
      <c r="BG157" s="173"/>
      <c r="BH157" s="173"/>
      <c r="BI157" s="173"/>
    </row>
    <row r="158" spans="12:61" s="97" customFormat="1">
      <c r="L158" s="151"/>
      <c r="M158" s="151"/>
      <c r="V158" s="287"/>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row>
    <row r="159" spans="12:61" s="97" customFormat="1">
      <c r="L159" s="151"/>
      <c r="M159" s="151"/>
      <c r="V159" s="287"/>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row>
    <row r="160" spans="12:61" s="97" customFormat="1">
      <c r="L160" s="151"/>
      <c r="M160" s="151"/>
      <c r="V160" s="287"/>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row>
    <row r="161" spans="12:61" s="97" customFormat="1">
      <c r="L161" s="151"/>
      <c r="M161" s="151"/>
      <c r="V161" s="287"/>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row>
    <row r="162" spans="12:61" s="97" customFormat="1">
      <c r="L162" s="151"/>
      <c r="M162" s="151"/>
      <c r="V162" s="287"/>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row>
    <row r="163" spans="12:61" s="97" customFormat="1">
      <c r="L163" s="151"/>
      <c r="M163" s="151"/>
      <c r="V163" s="287"/>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row>
    <row r="164" spans="12:61" s="97" customFormat="1">
      <c r="L164" s="151"/>
      <c r="M164" s="151"/>
      <c r="V164" s="287"/>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row>
    <row r="165" spans="12:61" s="97" customFormat="1">
      <c r="L165" s="151"/>
      <c r="M165" s="151"/>
      <c r="V165" s="287"/>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row>
    <row r="166" spans="12:61" s="97" customFormat="1">
      <c r="L166" s="151"/>
      <c r="M166" s="151"/>
      <c r="V166" s="287"/>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row>
    <row r="167" spans="12:61" s="97" customFormat="1">
      <c r="L167" s="151"/>
      <c r="M167" s="151"/>
      <c r="V167" s="287"/>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row>
    <row r="168" spans="12:61" s="97" customFormat="1">
      <c r="L168" s="151"/>
      <c r="M168" s="151"/>
      <c r="V168" s="287"/>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row>
    <row r="169" spans="12:61" s="97" customFormat="1">
      <c r="L169" s="151"/>
      <c r="M169" s="151"/>
      <c r="V169" s="287"/>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row>
    <row r="170" spans="12:61" s="97" customFormat="1">
      <c r="L170" s="151"/>
      <c r="M170" s="151"/>
      <c r="V170" s="287"/>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3"/>
      <c r="BI170" s="173"/>
    </row>
    <row r="171" spans="12:61" s="97" customFormat="1">
      <c r="L171" s="151"/>
      <c r="M171" s="151"/>
      <c r="V171" s="287"/>
      <c r="X171" s="173"/>
      <c r="Y171" s="173"/>
      <c r="Z171" s="173"/>
      <c r="AA171" s="173"/>
      <c r="AB171" s="173"/>
      <c r="AC171" s="173"/>
      <c r="AD171" s="173"/>
      <c r="AE171" s="173"/>
      <c r="AF171" s="173"/>
      <c r="AG171" s="173"/>
      <c r="AH171" s="173"/>
      <c r="AI171" s="173"/>
      <c r="AJ171" s="173"/>
      <c r="AK171" s="173"/>
      <c r="AL171" s="173"/>
      <c r="AM171" s="173"/>
      <c r="AN171" s="173"/>
      <c r="AO171" s="173"/>
      <c r="AP171" s="173"/>
      <c r="AQ171" s="173"/>
      <c r="AR171" s="173"/>
      <c r="AS171" s="173"/>
      <c r="AT171" s="173"/>
      <c r="AU171" s="173"/>
      <c r="AV171" s="173"/>
      <c r="AW171" s="173"/>
      <c r="AX171" s="173"/>
      <c r="AY171" s="173"/>
      <c r="AZ171" s="173"/>
      <c r="BA171" s="173"/>
      <c r="BB171" s="173"/>
      <c r="BC171" s="173"/>
      <c r="BD171" s="173"/>
      <c r="BE171" s="173"/>
      <c r="BF171" s="173"/>
      <c r="BG171" s="173"/>
      <c r="BH171" s="173"/>
      <c r="BI171" s="173"/>
    </row>
    <row r="172" spans="12:61" s="97" customFormat="1">
      <c r="L172" s="151"/>
      <c r="M172" s="151"/>
      <c r="V172" s="287"/>
      <c r="X172" s="173"/>
      <c r="Y172" s="173"/>
      <c r="Z172" s="173"/>
      <c r="AA172" s="173"/>
      <c r="AB172" s="173"/>
      <c r="AC172" s="173"/>
      <c r="AD172" s="173"/>
      <c r="AE172" s="173"/>
      <c r="AF172" s="173"/>
      <c r="AG172" s="173"/>
      <c r="AH172" s="173"/>
      <c r="AI172" s="173"/>
      <c r="AJ172" s="173"/>
      <c r="AK172" s="173"/>
      <c r="AL172" s="173"/>
      <c r="AM172" s="173"/>
      <c r="AN172" s="173"/>
      <c r="AO172" s="173"/>
      <c r="AP172" s="173"/>
      <c r="AQ172" s="173"/>
      <c r="AR172" s="173"/>
      <c r="AS172" s="173"/>
      <c r="AT172" s="173"/>
      <c r="AU172" s="173"/>
      <c r="AV172" s="173"/>
      <c r="AW172" s="173"/>
      <c r="AX172" s="173"/>
      <c r="AY172" s="173"/>
      <c r="AZ172" s="173"/>
      <c r="BA172" s="173"/>
      <c r="BB172" s="173"/>
      <c r="BC172" s="173"/>
      <c r="BD172" s="173"/>
      <c r="BE172" s="173"/>
      <c r="BF172" s="173"/>
      <c r="BG172" s="173"/>
      <c r="BH172" s="173"/>
      <c r="BI172" s="173"/>
    </row>
    <row r="173" spans="12:61" s="97" customFormat="1">
      <c r="L173" s="151"/>
      <c r="M173" s="151"/>
      <c r="V173" s="287"/>
      <c r="X173" s="173"/>
      <c r="Y173" s="173"/>
      <c r="Z173" s="173"/>
      <c r="AA173" s="173"/>
      <c r="AB173" s="173"/>
      <c r="AC173" s="173"/>
      <c r="AD173" s="173"/>
      <c r="AE173" s="173"/>
      <c r="AF173" s="173"/>
      <c r="AG173" s="173"/>
      <c r="AH173" s="173"/>
      <c r="AI173" s="173"/>
      <c r="AJ173" s="173"/>
      <c r="AK173" s="173"/>
      <c r="AL173" s="173"/>
      <c r="AM173" s="173"/>
      <c r="AN173" s="173"/>
      <c r="AO173" s="173"/>
      <c r="AP173" s="173"/>
      <c r="AQ173" s="173"/>
      <c r="AR173" s="173"/>
      <c r="AS173" s="173"/>
      <c r="AT173" s="173"/>
      <c r="AU173" s="173"/>
      <c r="AV173" s="173"/>
      <c r="AW173" s="173"/>
      <c r="AX173" s="173"/>
      <c r="AY173" s="173"/>
      <c r="AZ173" s="173"/>
      <c r="BA173" s="173"/>
      <c r="BB173" s="173"/>
      <c r="BC173" s="173"/>
      <c r="BD173" s="173"/>
      <c r="BE173" s="173"/>
      <c r="BF173" s="173"/>
      <c r="BG173" s="173"/>
      <c r="BH173" s="173"/>
      <c r="BI173" s="173"/>
    </row>
    <row r="174" spans="12:61" s="97" customFormat="1">
      <c r="L174" s="151"/>
      <c r="M174" s="151"/>
      <c r="V174" s="287"/>
      <c r="X174" s="173"/>
      <c r="Y174" s="173"/>
      <c r="Z174" s="173"/>
      <c r="AA174" s="173"/>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3"/>
      <c r="BA174" s="173"/>
      <c r="BB174" s="173"/>
      <c r="BC174" s="173"/>
      <c r="BD174" s="173"/>
      <c r="BE174" s="173"/>
      <c r="BF174" s="173"/>
      <c r="BG174" s="173"/>
      <c r="BH174" s="173"/>
      <c r="BI174" s="173"/>
    </row>
    <row r="175" spans="12:61" s="97" customFormat="1">
      <c r="L175" s="151"/>
      <c r="M175" s="151"/>
      <c r="V175" s="287"/>
      <c r="X175" s="173"/>
      <c r="Y175" s="173"/>
      <c r="Z175" s="173"/>
      <c r="AA175" s="173"/>
      <c r="AB175" s="173"/>
      <c r="AC175" s="173"/>
      <c r="AD175" s="173"/>
      <c r="AE175" s="173"/>
      <c r="AF175" s="173"/>
      <c r="AG175" s="173"/>
      <c r="AH175" s="173"/>
      <c r="AI175" s="173"/>
      <c r="AJ175" s="173"/>
      <c r="AK175" s="173"/>
      <c r="AL175" s="173"/>
      <c r="AM175" s="173"/>
      <c r="AN175" s="173"/>
      <c r="AO175" s="173"/>
      <c r="AP175" s="173"/>
      <c r="AQ175" s="173"/>
      <c r="AR175" s="173"/>
      <c r="AS175" s="173"/>
      <c r="AT175" s="173"/>
      <c r="AU175" s="173"/>
      <c r="AV175" s="173"/>
      <c r="AW175" s="173"/>
      <c r="AX175" s="173"/>
      <c r="AY175" s="173"/>
      <c r="AZ175" s="173"/>
      <c r="BA175" s="173"/>
      <c r="BB175" s="173"/>
      <c r="BC175" s="173"/>
      <c r="BD175" s="173"/>
      <c r="BE175" s="173"/>
      <c r="BF175" s="173"/>
      <c r="BG175" s="173"/>
      <c r="BH175" s="173"/>
      <c r="BI175" s="173"/>
    </row>
    <row r="176" spans="12:61" s="97" customFormat="1">
      <c r="L176" s="151"/>
      <c r="M176" s="151"/>
      <c r="V176" s="287"/>
      <c r="X176" s="173"/>
      <c r="Y176" s="173"/>
      <c r="Z176" s="173"/>
      <c r="AA176" s="173"/>
      <c r="AB176" s="173"/>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3"/>
      <c r="BA176" s="173"/>
      <c r="BB176" s="173"/>
      <c r="BC176" s="173"/>
      <c r="BD176" s="173"/>
      <c r="BE176" s="173"/>
      <c r="BF176" s="173"/>
      <c r="BG176" s="173"/>
      <c r="BH176" s="173"/>
      <c r="BI176" s="173"/>
    </row>
    <row r="177" spans="12:61" s="97" customFormat="1">
      <c r="L177" s="151"/>
      <c r="M177" s="151"/>
      <c r="V177" s="287"/>
      <c r="X177" s="173"/>
      <c r="Y177" s="173"/>
      <c r="Z177" s="173"/>
      <c r="AA177" s="173"/>
      <c r="AB177" s="173"/>
      <c r="AC177" s="173"/>
      <c r="AD177" s="173"/>
      <c r="AE177" s="173"/>
      <c r="AF177" s="173"/>
      <c r="AG177" s="173"/>
      <c r="AH177" s="173"/>
      <c r="AI177" s="173"/>
      <c r="AJ177" s="173"/>
      <c r="AK177" s="173"/>
      <c r="AL177" s="173"/>
      <c r="AM177" s="173"/>
      <c r="AN177" s="173"/>
      <c r="AO177" s="173"/>
      <c r="AP177" s="173"/>
      <c r="AQ177" s="173"/>
      <c r="AR177" s="173"/>
      <c r="AS177" s="173"/>
      <c r="AT177" s="173"/>
      <c r="AU177" s="173"/>
      <c r="AV177" s="173"/>
      <c r="AW177" s="173"/>
      <c r="AX177" s="173"/>
      <c r="AY177" s="173"/>
      <c r="AZ177" s="173"/>
      <c r="BA177" s="173"/>
      <c r="BB177" s="173"/>
      <c r="BC177" s="173"/>
      <c r="BD177" s="173"/>
      <c r="BE177" s="173"/>
      <c r="BF177" s="173"/>
      <c r="BG177" s="173"/>
      <c r="BH177" s="173"/>
      <c r="BI177" s="173"/>
    </row>
    <row r="178" spans="12:61" s="97" customFormat="1">
      <c r="L178" s="151"/>
      <c r="M178" s="151"/>
      <c r="V178" s="287"/>
      <c r="X178" s="173"/>
      <c r="Y178" s="173"/>
      <c r="Z178" s="173"/>
      <c r="AA178" s="173"/>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c r="BA178" s="173"/>
      <c r="BB178" s="173"/>
      <c r="BC178" s="173"/>
      <c r="BD178" s="173"/>
      <c r="BE178" s="173"/>
      <c r="BF178" s="173"/>
      <c r="BG178" s="173"/>
      <c r="BH178" s="173"/>
      <c r="BI178" s="173"/>
    </row>
    <row r="179" spans="12:61" s="97" customFormat="1">
      <c r="L179" s="151"/>
      <c r="M179" s="151"/>
      <c r="V179" s="287"/>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row>
    <row r="180" spans="12:61" s="97" customFormat="1">
      <c r="L180" s="151"/>
      <c r="M180" s="151"/>
      <c r="V180" s="287"/>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c r="BA180" s="173"/>
      <c r="BB180" s="173"/>
      <c r="BC180" s="173"/>
      <c r="BD180" s="173"/>
      <c r="BE180" s="173"/>
      <c r="BF180" s="173"/>
      <c r="BG180" s="173"/>
      <c r="BH180" s="173"/>
      <c r="BI180" s="173"/>
    </row>
    <row r="181" spans="12:61" s="97" customFormat="1">
      <c r="L181" s="151"/>
      <c r="M181" s="151"/>
      <c r="V181" s="287"/>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row>
    <row r="182" spans="12:61" s="97" customFormat="1">
      <c r="L182" s="151"/>
      <c r="M182" s="151"/>
      <c r="V182" s="287"/>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row>
    <row r="183" spans="12:61" s="97" customFormat="1">
      <c r="L183" s="151"/>
      <c r="M183" s="151"/>
      <c r="V183" s="287"/>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row>
    <row r="184" spans="12:61" s="97" customFormat="1">
      <c r="L184" s="151"/>
      <c r="M184" s="151"/>
      <c r="V184" s="287"/>
      <c r="X184" s="173"/>
      <c r="Y184" s="173"/>
      <c r="Z184" s="173"/>
      <c r="AA184" s="173"/>
      <c r="AB184" s="173"/>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3"/>
      <c r="BA184" s="173"/>
      <c r="BB184" s="173"/>
      <c r="BC184" s="173"/>
      <c r="BD184" s="173"/>
      <c r="BE184" s="173"/>
      <c r="BF184" s="173"/>
      <c r="BG184" s="173"/>
      <c r="BH184" s="173"/>
      <c r="BI184" s="173"/>
    </row>
    <row r="185" spans="12:61" s="97" customFormat="1">
      <c r="L185" s="151"/>
      <c r="M185" s="151"/>
      <c r="V185" s="287"/>
      <c r="X185" s="173"/>
      <c r="Y185" s="173"/>
      <c r="Z185" s="173"/>
      <c r="AA185" s="173"/>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173"/>
      <c r="BA185" s="173"/>
      <c r="BB185" s="173"/>
      <c r="BC185" s="173"/>
      <c r="BD185" s="173"/>
      <c r="BE185" s="173"/>
      <c r="BF185" s="173"/>
      <c r="BG185" s="173"/>
      <c r="BH185" s="173"/>
      <c r="BI185" s="173"/>
    </row>
    <row r="186" spans="12:61" s="97" customFormat="1">
      <c r="L186" s="151"/>
      <c r="M186" s="151"/>
      <c r="V186" s="287"/>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c r="BA186" s="173"/>
      <c r="BB186" s="173"/>
      <c r="BC186" s="173"/>
      <c r="BD186" s="173"/>
      <c r="BE186" s="173"/>
      <c r="BF186" s="173"/>
      <c r="BG186" s="173"/>
      <c r="BH186" s="173"/>
      <c r="BI186" s="173"/>
    </row>
    <row r="187" spans="12:61" s="97" customFormat="1">
      <c r="L187" s="151"/>
      <c r="M187" s="151"/>
      <c r="V187" s="287"/>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row>
    <row r="188" spans="12:61" s="97" customFormat="1">
      <c r="L188" s="151"/>
      <c r="M188" s="151"/>
      <c r="V188" s="287"/>
      <c r="X188" s="173"/>
      <c r="Y188" s="173"/>
      <c r="Z188" s="173"/>
      <c r="AA188" s="173"/>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73"/>
      <c r="BB188" s="173"/>
      <c r="BC188" s="173"/>
      <c r="BD188" s="173"/>
      <c r="BE188" s="173"/>
      <c r="BF188" s="173"/>
      <c r="BG188" s="173"/>
      <c r="BH188" s="173"/>
      <c r="BI188" s="173"/>
    </row>
    <row r="189" spans="12:61" s="97" customFormat="1">
      <c r="L189" s="151"/>
      <c r="M189" s="151"/>
      <c r="V189" s="287"/>
      <c r="X189" s="173"/>
      <c r="Y189" s="173"/>
      <c r="Z189" s="173"/>
      <c r="AA189" s="173"/>
      <c r="AB189" s="173"/>
      <c r="AC189" s="173"/>
      <c r="AD189" s="173"/>
      <c r="AE189" s="173"/>
      <c r="AF189" s="173"/>
      <c r="AG189" s="173"/>
      <c r="AH189" s="173"/>
      <c r="AI189" s="173"/>
      <c r="AJ189" s="173"/>
      <c r="AK189" s="173"/>
      <c r="AL189" s="173"/>
      <c r="AM189" s="173"/>
      <c r="AN189" s="173"/>
      <c r="AO189" s="173"/>
      <c r="AP189" s="173"/>
      <c r="AQ189" s="173"/>
      <c r="AR189" s="173"/>
      <c r="AS189" s="173"/>
      <c r="AT189" s="173"/>
      <c r="AU189" s="173"/>
      <c r="AV189" s="173"/>
      <c r="AW189" s="173"/>
      <c r="AX189" s="173"/>
      <c r="AY189" s="173"/>
      <c r="AZ189" s="173"/>
      <c r="BA189" s="173"/>
      <c r="BB189" s="173"/>
      <c r="BC189" s="173"/>
      <c r="BD189" s="173"/>
      <c r="BE189" s="173"/>
      <c r="BF189" s="173"/>
      <c r="BG189" s="173"/>
      <c r="BH189" s="173"/>
      <c r="BI189" s="173"/>
    </row>
    <row r="190" spans="12:61" s="97" customFormat="1">
      <c r="L190" s="151"/>
      <c r="M190" s="151"/>
      <c r="V190" s="287"/>
      <c r="X190" s="173"/>
      <c r="Y190" s="173"/>
      <c r="Z190" s="173"/>
      <c r="AA190" s="173"/>
      <c r="AB190" s="173"/>
      <c r="AC190" s="173"/>
      <c r="AD190" s="173"/>
      <c r="AE190" s="173"/>
      <c r="AF190" s="173"/>
      <c r="AG190" s="173"/>
      <c r="AH190" s="173"/>
      <c r="AI190" s="173"/>
      <c r="AJ190" s="173"/>
      <c r="AK190" s="173"/>
      <c r="AL190" s="173"/>
      <c r="AM190" s="173"/>
      <c r="AN190" s="173"/>
      <c r="AO190" s="173"/>
      <c r="AP190" s="173"/>
      <c r="AQ190" s="173"/>
      <c r="AR190" s="173"/>
      <c r="AS190" s="173"/>
      <c r="AT190" s="173"/>
      <c r="AU190" s="173"/>
      <c r="AV190" s="173"/>
      <c r="AW190" s="173"/>
      <c r="AX190" s="173"/>
      <c r="AY190" s="173"/>
      <c r="AZ190" s="173"/>
      <c r="BA190" s="173"/>
      <c r="BB190" s="173"/>
      <c r="BC190" s="173"/>
      <c r="BD190" s="173"/>
      <c r="BE190" s="173"/>
      <c r="BF190" s="173"/>
      <c r="BG190" s="173"/>
      <c r="BH190" s="173"/>
      <c r="BI190" s="173"/>
    </row>
    <row r="191" spans="12:61" s="97" customFormat="1">
      <c r="L191" s="151"/>
      <c r="M191" s="151"/>
      <c r="V191" s="287"/>
      <c r="X191" s="173"/>
      <c r="Y191" s="173"/>
      <c r="Z191" s="173"/>
      <c r="AA191" s="173"/>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73"/>
      <c r="BB191" s="173"/>
      <c r="BC191" s="173"/>
      <c r="BD191" s="173"/>
      <c r="BE191" s="173"/>
      <c r="BF191" s="173"/>
      <c r="BG191" s="173"/>
      <c r="BH191" s="173"/>
      <c r="BI191" s="173"/>
    </row>
    <row r="192" spans="12:61" s="97" customFormat="1">
      <c r="L192" s="151"/>
      <c r="M192" s="151"/>
      <c r="V192" s="287"/>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c r="BA192" s="173"/>
      <c r="BB192" s="173"/>
      <c r="BC192" s="173"/>
      <c r="BD192" s="173"/>
      <c r="BE192" s="173"/>
      <c r="BF192" s="173"/>
      <c r="BG192" s="173"/>
      <c r="BH192" s="173"/>
      <c r="BI192" s="173"/>
    </row>
    <row r="193" spans="12:61" s="97" customFormat="1">
      <c r="L193" s="151"/>
      <c r="M193" s="151"/>
      <c r="V193" s="287"/>
      <c r="X193" s="173"/>
      <c r="Y193" s="173"/>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73"/>
      <c r="BB193" s="173"/>
      <c r="BC193" s="173"/>
      <c r="BD193" s="173"/>
      <c r="BE193" s="173"/>
      <c r="BF193" s="173"/>
      <c r="BG193" s="173"/>
      <c r="BH193" s="173"/>
      <c r="BI193" s="173"/>
    </row>
    <row r="194" spans="12:61" s="97" customFormat="1">
      <c r="L194" s="151"/>
      <c r="M194" s="151"/>
      <c r="V194" s="287"/>
      <c r="X194" s="173"/>
      <c r="Y194" s="173"/>
      <c r="Z194" s="173"/>
      <c r="AA194" s="173"/>
      <c r="AB194" s="173"/>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3"/>
      <c r="BA194" s="173"/>
      <c r="BB194" s="173"/>
      <c r="BC194" s="173"/>
      <c r="BD194" s="173"/>
      <c r="BE194" s="173"/>
      <c r="BF194" s="173"/>
      <c r="BG194" s="173"/>
      <c r="BH194" s="173"/>
      <c r="BI194" s="173"/>
    </row>
    <row r="195" spans="12:61" s="97" customFormat="1">
      <c r="L195" s="151"/>
      <c r="M195" s="151"/>
      <c r="V195" s="287"/>
      <c r="X195" s="173"/>
      <c r="Y195" s="173"/>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73"/>
      <c r="BB195" s="173"/>
      <c r="BC195" s="173"/>
      <c r="BD195" s="173"/>
      <c r="BE195" s="173"/>
      <c r="BF195" s="173"/>
      <c r="BG195" s="173"/>
      <c r="BH195" s="173"/>
      <c r="BI195" s="173"/>
    </row>
    <row r="196" spans="12:61" s="97" customFormat="1">
      <c r="L196" s="151"/>
      <c r="M196" s="151"/>
      <c r="V196" s="287"/>
      <c r="X196" s="173"/>
      <c r="Y196" s="173"/>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73"/>
      <c r="BB196" s="173"/>
      <c r="BC196" s="173"/>
      <c r="BD196" s="173"/>
      <c r="BE196" s="173"/>
      <c r="BF196" s="173"/>
      <c r="BG196" s="173"/>
      <c r="BH196" s="173"/>
      <c r="BI196" s="173"/>
    </row>
    <row r="197" spans="12:61" s="97" customFormat="1">
      <c r="L197" s="151"/>
      <c r="M197" s="151"/>
      <c r="V197" s="287"/>
      <c r="X197" s="173"/>
      <c r="Y197" s="173"/>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73"/>
      <c r="BB197" s="173"/>
      <c r="BC197" s="173"/>
      <c r="BD197" s="173"/>
      <c r="BE197" s="173"/>
      <c r="BF197" s="173"/>
      <c r="BG197" s="173"/>
      <c r="BH197" s="173"/>
      <c r="BI197" s="173"/>
    </row>
    <row r="198" spans="12:61" s="97" customFormat="1">
      <c r="L198" s="151"/>
      <c r="M198" s="151"/>
      <c r="V198" s="287"/>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c r="BA198" s="173"/>
      <c r="BB198" s="173"/>
      <c r="BC198" s="173"/>
      <c r="BD198" s="173"/>
      <c r="BE198" s="173"/>
      <c r="BF198" s="173"/>
      <c r="BG198" s="173"/>
      <c r="BH198" s="173"/>
      <c r="BI198" s="173"/>
    </row>
    <row r="199" spans="12:61" s="97" customFormat="1">
      <c r="L199" s="151"/>
      <c r="M199" s="151"/>
      <c r="V199" s="287"/>
      <c r="X199" s="173"/>
      <c r="Y199" s="173"/>
      <c r="Z199" s="173"/>
      <c r="AA199" s="173"/>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73"/>
      <c r="BB199" s="173"/>
      <c r="BC199" s="173"/>
      <c r="BD199" s="173"/>
      <c r="BE199" s="173"/>
      <c r="BF199" s="173"/>
      <c r="BG199" s="173"/>
      <c r="BH199" s="173"/>
      <c r="BI199" s="173"/>
    </row>
    <row r="200" spans="12:61" s="97" customFormat="1">
      <c r="L200" s="151"/>
      <c r="M200" s="151"/>
      <c r="V200" s="287"/>
      <c r="X200" s="173"/>
      <c r="Y200" s="173"/>
      <c r="Z200" s="173"/>
      <c r="AA200" s="173"/>
      <c r="AB200" s="173"/>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73"/>
      <c r="BB200" s="173"/>
      <c r="BC200" s="173"/>
      <c r="BD200" s="173"/>
      <c r="BE200" s="173"/>
      <c r="BF200" s="173"/>
      <c r="BG200" s="173"/>
      <c r="BH200" s="173"/>
      <c r="BI200" s="173"/>
    </row>
    <row r="201" spans="12:61" s="97" customFormat="1">
      <c r="L201" s="151"/>
      <c r="M201" s="151"/>
      <c r="V201" s="287"/>
      <c r="X201" s="173"/>
      <c r="Y201" s="173"/>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73"/>
      <c r="BB201" s="173"/>
      <c r="BC201" s="173"/>
      <c r="BD201" s="173"/>
      <c r="BE201" s="173"/>
      <c r="BF201" s="173"/>
      <c r="BG201" s="173"/>
      <c r="BH201" s="173"/>
      <c r="BI201" s="173"/>
    </row>
    <row r="202" spans="12:61" s="97" customFormat="1">
      <c r="L202" s="151"/>
      <c r="M202" s="151"/>
      <c r="V202" s="287"/>
      <c r="X202" s="173"/>
      <c r="Y202" s="173"/>
      <c r="Z202" s="173"/>
      <c r="AA202" s="173"/>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73"/>
      <c r="BB202" s="173"/>
      <c r="BC202" s="173"/>
      <c r="BD202" s="173"/>
      <c r="BE202" s="173"/>
      <c r="BF202" s="173"/>
      <c r="BG202" s="173"/>
      <c r="BH202" s="173"/>
      <c r="BI202" s="173"/>
    </row>
    <row r="203" spans="12:61" s="97" customFormat="1">
      <c r="L203" s="151"/>
      <c r="M203" s="151"/>
      <c r="V203" s="287"/>
      <c r="X203" s="173"/>
      <c r="Y203" s="173"/>
      <c r="Z203" s="173"/>
      <c r="AA203" s="173"/>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73"/>
      <c r="BB203" s="173"/>
      <c r="BC203" s="173"/>
      <c r="BD203" s="173"/>
      <c r="BE203" s="173"/>
      <c r="BF203" s="173"/>
      <c r="BG203" s="173"/>
      <c r="BH203" s="173"/>
      <c r="BI203" s="173"/>
    </row>
    <row r="204" spans="12:61" s="97" customFormat="1">
      <c r="L204" s="151"/>
      <c r="M204" s="151"/>
      <c r="V204" s="287"/>
      <c r="X204" s="173"/>
      <c r="Y204" s="173"/>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73"/>
      <c r="BB204" s="173"/>
      <c r="BC204" s="173"/>
      <c r="BD204" s="173"/>
      <c r="BE204" s="173"/>
      <c r="BF204" s="173"/>
      <c r="BG204" s="173"/>
      <c r="BH204" s="173"/>
      <c r="BI204" s="173"/>
    </row>
    <row r="205" spans="12:61" s="97" customFormat="1">
      <c r="L205" s="151"/>
      <c r="M205" s="151"/>
      <c r="V205" s="287"/>
      <c r="X205" s="173"/>
      <c r="Y205" s="173"/>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73"/>
      <c r="BB205" s="173"/>
      <c r="BC205" s="173"/>
      <c r="BD205" s="173"/>
      <c r="BE205" s="173"/>
      <c r="BF205" s="173"/>
      <c r="BG205" s="173"/>
      <c r="BH205" s="173"/>
      <c r="BI205" s="173"/>
    </row>
    <row r="206" spans="12:61" s="97" customFormat="1">
      <c r="L206" s="151"/>
      <c r="M206" s="151"/>
      <c r="V206" s="287"/>
      <c r="X206" s="173"/>
      <c r="Y206" s="173"/>
      <c r="Z206" s="173"/>
      <c r="AA206" s="173"/>
      <c r="AB206" s="173"/>
      <c r="AC206" s="173"/>
      <c r="AD206" s="173"/>
      <c r="AE206" s="173"/>
      <c r="AF206" s="173"/>
      <c r="AG206" s="173"/>
      <c r="AH206" s="173"/>
      <c r="AI206" s="173"/>
      <c r="AJ206" s="173"/>
      <c r="AK206" s="173"/>
      <c r="AL206" s="173"/>
      <c r="AM206" s="173"/>
      <c r="AN206" s="173"/>
      <c r="AO206" s="173"/>
      <c r="AP206" s="173"/>
      <c r="AQ206" s="173"/>
      <c r="AR206" s="173"/>
      <c r="AS206" s="173"/>
      <c r="AT206" s="173"/>
      <c r="AU206" s="173"/>
      <c r="AV206" s="173"/>
      <c r="AW206" s="173"/>
      <c r="AX206" s="173"/>
      <c r="AY206" s="173"/>
      <c r="AZ206" s="173"/>
      <c r="BA206" s="173"/>
      <c r="BB206" s="173"/>
      <c r="BC206" s="173"/>
      <c r="BD206" s="173"/>
      <c r="BE206" s="173"/>
      <c r="BF206" s="173"/>
      <c r="BG206" s="173"/>
      <c r="BH206" s="173"/>
      <c r="BI206" s="173"/>
    </row>
    <row r="207" spans="12:61" s="97" customFormat="1">
      <c r="L207" s="151"/>
      <c r="M207" s="151"/>
      <c r="V207" s="287"/>
      <c r="X207" s="173"/>
      <c r="Y207" s="173"/>
      <c r="Z207" s="173"/>
      <c r="AA207" s="173"/>
      <c r="AB207" s="173"/>
      <c r="AC207" s="173"/>
      <c r="AD207" s="173"/>
      <c r="AE207" s="173"/>
      <c r="AF207" s="173"/>
      <c r="AG207" s="173"/>
      <c r="AH207" s="173"/>
      <c r="AI207" s="173"/>
      <c r="AJ207" s="173"/>
      <c r="AK207" s="173"/>
      <c r="AL207" s="173"/>
      <c r="AM207" s="173"/>
      <c r="AN207" s="173"/>
      <c r="AO207" s="173"/>
      <c r="AP207" s="173"/>
      <c r="AQ207" s="173"/>
      <c r="AR207" s="173"/>
      <c r="AS207" s="173"/>
      <c r="AT207" s="173"/>
      <c r="AU207" s="173"/>
      <c r="AV207" s="173"/>
      <c r="AW207" s="173"/>
      <c r="AX207" s="173"/>
      <c r="AY207" s="173"/>
      <c r="AZ207" s="173"/>
      <c r="BA207" s="173"/>
      <c r="BB207" s="173"/>
      <c r="BC207" s="173"/>
      <c r="BD207" s="173"/>
      <c r="BE207" s="173"/>
      <c r="BF207" s="173"/>
      <c r="BG207" s="173"/>
      <c r="BH207" s="173"/>
      <c r="BI207" s="173"/>
    </row>
    <row r="208" spans="12:61" s="97" customFormat="1">
      <c r="L208" s="151"/>
      <c r="M208" s="151"/>
      <c r="V208" s="287"/>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row>
    <row r="209" spans="12:61" s="97" customFormat="1">
      <c r="L209" s="151"/>
      <c r="M209" s="151"/>
      <c r="V209" s="287"/>
      <c r="X209" s="173"/>
      <c r="Y209" s="173"/>
      <c r="Z209" s="173"/>
      <c r="AA209" s="173"/>
      <c r="AB209" s="173"/>
      <c r="AC209" s="173"/>
      <c r="AD209" s="173"/>
      <c r="AE209" s="173"/>
      <c r="AF209" s="173"/>
      <c r="AG209" s="173"/>
      <c r="AH209" s="173"/>
      <c r="AI209" s="173"/>
      <c r="AJ209" s="173"/>
      <c r="AK209" s="173"/>
      <c r="AL209" s="173"/>
      <c r="AM209" s="173"/>
      <c r="AN209" s="173"/>
      <c r="AO209" s="173"/>
      <c r="AP209" s="173"/>
      <c r="AQ209" s="173"/>
      <c r="AR209" s="173"/>
      <c r="AS209" s="173"/>
      <c r="AT209" s="173"/>
      <c r="AU209" s="173"/>
      <c r="AV209" s="173"/>
      <c r="AW209" s="173"/>
      <c r="AX209" s="173"/>
      <c r="AY209" s="173"/>
      <c r="AZ209" s="173"/>
      <c r="BA209" s="173"/>
      <c r="BB209" s="173"/>
      <c r="BC209" s="173"/>
      <c r="BD209" s="173"/>
      <c r="BE209" s="173"/>
      <c r="BF209" s="173"/>
      <c r="BG209" s="173"/>
      <c r="BH209" s="173"/>
      <c r="BI209" s="173"/>
    </row>
    <row r="210" spans="12:61" s="97" customFormat="1">
      <c r="L210" s="151"/>
      <c r="M210" s="151"/>
      <c r="V210" s="287"/>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73"/>
      <c r="BB210" s="173"/>
      <c r="BC210" s="173"/>
      <c r="BD210" s="173"/>
      <c r="BE210" s="173"/>
      <c r="BF210" s="173"/>
      <c r="BG210" s="173"/>
      <c r="BH210" s="173"/>
      <c r="BI210" s="173"/>
    </row>
    <row r="211" spans="12:61" s="97" customFormat="1">
      <c r="L211" s="151"/>
      <c r="M211" s="151"/>
      <c r="V211" s="287"/>
      <c r="X211" s="173"/>
      <c r="Y211" s="173"/>
      <c r="Z211" s="173"/>
      <c r="AA211" s="173"/>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73"/>
      <c r="BB211" s="173"/>
      <c r="BC211" s="173"/>
      <c r="BD211" s="173"/>
      <c r="BE211" s="173"/>
      <c r="BF211" s="173"/>
      <c r="BG211" s="173"/>
      <c r="BH211" s="173"/>
      <c r="BI211" s="173"/>
    </row>
    <row r="212" spans="12:61" s="97" customFormat="1">
      <c r="L212" s="151"/>
      <c r="M212" s="151"/>
      <c r="V212" s="287"/>
      <c r="X212" s="173"/>
      <c r="Y212" s="173"/>
      <c r="Z212" s="173"/>
      <c r="AA212" s="173"/>
      <c r="AB212" s="173"/>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3"/>
      <c r="BA212" s="173"/>
      <c r="BB212" s="173"/>
      <c r="BC212" s="173"/>
      <c r="BD212" s="173"/>
      <c r="BE212" s="173"/>
      <c r="BF212" s="173"/>
      <c r="BG212" s="173"/>
      <c r="BH212" s="173"/>
      <c r="BI212" s="173"/>
    </row>
    <row r="213" spans="12:61" s="97" customFormat="1">
      <c r="L213" s="151"/>
      <c r="M213" s="151"/>
      <c r="V213" s="287"/>
      <c r="X213" s="173"/>
      <c r="Y213" s="173"/>
      <c r="Z213" s="173"/>
      <c r="AA213" s="173"/>
      <c r="AB213" s="173"/>
      <c r="AC213" s="173"/>
      <c r="AD213" s="173"/>
      <c r="AE213" s="173"/>
      <c r="AF213" s="173"/>
      <c r="AG213" s="173"/>
      <c r="AH213" s="173"/>
      <c r="AI213" s="173"/>
      <c r="AJ213" s="173"/>
      <c r="AK213" s="173"/>
      <c r="AL213" s="173"/>
      <c r="AM213" s="173"/>
      <c r="AN213" s="173"/>
      <c r="AO213" s="173"/>
      <c r="AP213" s="173"/>
      <c r="AQ213" s="173"/>
      <c r="AR213" s="173"/>
      <c r="AS213" s="173"/>
      <c r="AT213" s="173"/>
      <c r="AU213" s="173"/>
      <c r="AV213" s="173"/>
      <c r="AW213" s="173"/>
      <c r="AX213" s="173"/>
      <c r="AY213" s="173"/>
      <c r="AZ213" s="173"/>
      <c r="BA213" s="173"/>
      <c r="BB213" s="173"/>
      <c r="BC213" s="173"/>
      <c r="BD213" s="173"/>
      <c r="BE213" s="173"/>
      <c r="BF213" s="173"/>
      <c r="BG213" s="173"/>
      <c r="BH213" s="173"/>
      <c r="BI213" s="173"/>
    </row>
    <row r="214" spans="12:61" s="97" customFormat="1">
      <c r="L214" s="151"/>
      <c r="M214" s="151"/>
      <c r="V214" s="287"/>
      <c r="X214" s="173"/>
      <c r="Y214" s="173"/>
      <c r="Z214" s="173"/>
      <c r="AA214" s="173"/>
      <c r="AB214" s="173"/>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3"/>
      <c r="BA214" s="173"/>
      <c r="BB214" s="173"/>
      <c r="BC214" s="173"/>
      <c r="BD214" s="173"/>
      <c r="BE214" s="173"/>
      <c r="BF214" s="173"/>
      <c r="BG214" s="173"/>
      <c r="BH214" s="173"/>
      <c r="BI214" s="173"/>
    </row>
    <row r="215" spans="12:61" s="97" customFormat="1">
      <c r="L215" s="151"/>
      <c r="M215" s="151"/>
      <c r="V215" s="287"/>
      <c r="X215" s="173"/>
      <c r="Y215" s="173"/>
      <c r="Z215" s="173"/>
      <c r="AA215" s="173"/>
      <c r="AB215" s="173"/>
      <c r="AC215" s="173"/>
      <c r="AD215" s="173"/>
      <c r="AE215" s="173"/>
      <c r="AF215" s="173"/>
      <c r="AG215" s="173"/>
      <c r="AH215" s="173"/>
      <c r="AI215" s="173"/>
      <c r="AJ215" s="173"/>
      <c r="AK215" s="173"/>
      <c r="AL215" s="173"/>
      <c r="AM215" s="173"/>
      <c r="AN215" s="173"/>
      <c r="AO215" s="173"/>
      <c r="AP215" s="173"/>
      <c r="AQ215" s="173"/>
      <c r="AR215" s="173"/>
      <c r="AS215" s="173"/>
      <c r="AT215" s="173"/>
      <c r="AU215" s="173"/>
      <c r="AV215" s="173"/>
      <c r="AW215" s="173"/>
      <c r="AX215" s="173"/>
      <c r="AY215" s="173"/>
      <c r="AZ215" s="173"/>
      <c r="BA215" s="173"/>
      <c r="BB215" s="173"/>
      <c r="BC215" s="173"/>
      <c r="BD215" s="173"/>
      <c r="BE215" s="173"/>
      <c r="BF215" s="173"/>
      <c r="BG215" s="173"/>
      <c r="BH215" s="173"/>
      <c r="BI215" s="173"/>
    </row>
    <row r="216" spans="12:61" s="97" customFormat="1">
      <c r="L216" s="151"/>
      <c r="M216" s="151"/>
      <c r="V216" s="287"/>
      <c r="X216" s="173"/>
      <c r="Y216" s="173"/>
      <c r="Z216" s="173"/>
      <c r="AA216" s="173"/>
      <c r="AB216" s="173"/>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3"/>
      <c r="BA216" s="173"/>
      <c r="BB216" s="173"/>
      <c r="BC216" s="173"/>
      <c r="BD216" s="173"/>
      <c r="BE216" s="173"/>
      <c r="BF216" s="173"/>
      <c r="BG216" s="173"/>
      <c r="BH216" s="173"/>
      <c r="BI216" s="173"/>
    </row>
    <row r="217" spans="12:61" s="97" customFormat="1">
      <c r="L217" s="151"/>
      <c r="M217" s="151"/>
      <c r="V217" s="287"/>
      <c r="X217" s="173"/>
      <c r="Y217" s="173"/>
      <c r="Z217" s="173"/>
      <c r="AA217" s="173"/>
      <c r="AB217" s="173"/>
      <c r="AC217" s="173"/>
      <c r="AD217" s="173"/>
      <c r="AE217" s="173"/>
      <c r="AF217" s="173"/>
      <c r="AG217" s="173"/>
      <c r="AH217" s="173"/>
      <c r="AI217" s="173"/>
      <c r="AJ217" s="173"/>
      <c r="AK217" s="173"/>
      <c r="AL217" s="173"/>
      <c r="AM217" s="173"/>
      <c r="AN217" s="173"/>
      <c r="AO217" s="173"/>
      <c r="AP217" s="173"/>
      <c r="AQ217" s="173"/>
      <c r="AR217" s="173"/>
      <c r="AS217" s="173"/>
      <c r="AT217" s="173"/>
      <c r="AU217" s="173"/>
      <c r="AV217" s="173"/>
      <c r="AW217" s="173"/>
      <c r="AX217" s="173"/>
      <c r="AY217" s="173"/>
      <c r="AZ217" s="173"/>
      <c r="BA217" s="173"/>
      <c r="BB217" s="173"/>
      <c r="BC217" s="173"/>
      <c r="BD217" s="173"/>
      <c r="BE217" s="173"/>
      <c r="BF217" s="173"/>
      <c r="BG217" s="173"/>
      <c r="BH217" s="173"/>
      <c r="BI217" s="173"/>
    </row>
    <row r="218" spans="12:61" s="97" customFormat="1">
      <c r="L218" s="151"/>
      <c r="M218" s="151"/>
      <c r="V218" s="287"/>
      <c r="X218" s="173"/>
      <c r="Y218" s="173"/>
      <c r="Z218" s="173"/>
      <c r="AA218" s="173"/>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3"/>
      <c r="BI218" s="173"/>
    </row>
    <row r="219" spans="12:61" s="97" customFormat="1">
      <c r="L219" s="151"/>
      <c r="M219" s="151"/>
      <c r="V219" s="287"/>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3"/>
      <c r="BF219" s="173"/>
      <c r="BG219" s="173"/>
      <c r="BH219" s="173"/>
      <c r="BI219" s="173"/>
    </row>
    <row r="220" spans="12:61" s="97" customFormat="1">
      <c r="L220" s="151"/>
      <c r="M220" s="151"/>
      <c r="V220" s="287"/>
      <c r="X220" s="173"/>
      <c r="Y220" s="173"/>
      <c r="Z220" s="173"/>
      <c r="AA220" s="173"/>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3"/>
      <c r="BD220" s="173"/>
      <c r="BE220" s="173"/>
      <c r="BF220" s="173"/>
      <c r="BG220" s="173"/>
      <c r="BH220" s="173"/>
      <c r="BI220" s="173"/>
    </row>
    <row r="221" spans="12:61" s="97" customFormat="1">
      <c r="L221" s="151"/>
      <c r="M221" s="151"/>
      <c r="V221" s="287"/>
      <c r="X221" s="173"/>
      <c r="Y221" s="173"/>
      <c r="Z221" s="173"/>
      <c r="AA221" s="173"/>
      <c r="AB221" s="173"/>
      <c r="AC221" s="173"/>
      <c r="AD221" s="173"/>
      <c r="AE221" s="173"/>
      <c r="AF221" s="173"/>
      <c r="AG221" s="173"/>
      <c r="AH221" s="173"/>
      <c r="AI221" s="173"/>
      <c r="AJ221" s="173"/>
      <c r="AK221" s="173"/>
      <c r="AL221" s="173"/>
      <c r="AM221" s="173"/>
      <c r="AN221" s="173"/>
      <c r="AO221" s="173"/>
      <c r="AP221" s="173"/>
      <c r="AQ221" s="173"/>
      <c r="AR221" s="173"/>
      <c r="AS221" s="173"/>
      <c r="AT221" s="173"/>
      <c r="AU221" s="173"/>
      <c r="AV221" s="173"/>
      <c r="AW221" s="173"/>
      <c r="AX221" s="173"/>
      <c r="AY221" s="173"/>
      <c r="AZ221" s="173"/>
      <c r="BA221" s="173"/>
      <c r="BB221" s="173"/>
      <c r="BC221" s="173"/>
      <c r="BD221" s="173"/>
      <c r="BE221" s="173"/>
      <c r="BF221" s="173"/>
      <c r="BG221" s="173"/>
      <c r="BH221" s="173"/>
      <c r="BI221" s="173"/>
    </row>
    <row r="222" spans="12:61" s="97" customFormat="1">
      <c r="L222" s="151"/>
      <c r="M222" s="151"/>
      <c r="V222" s="287"/>
      <c r="X222" s="173"/>
      <c r="Y222" s="173"/>
      <c r="Z222" s="173"/>
      <c r="AA222" s="173"/>
      <c r="AB222" s="173"/>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3"/>
      <c r="BA222" s="173"/>
      <c r="BB222" s="173"/>
      <c r="BC222" s="173"/>
      <c r="BD222" s="173"/>
      <c r="BE222" s="173"/>
      <c r="BF222" s="173"/>
      <c r="BG222" s="173"/>
      <c r="BH222" s="173"/>
      <c r="BI222" s="173"/>
    </row>
    <row r="223" spans="12:61" s="97" customFormat="1">
      <c r="L223" s="151"/>
      <c r="M223" s="151"/>
      <c r="V223" s="287"/>
      <c r="X223" s="173"/>
      <c r="Y223" s="173"/>
      <c r="Z223" s="173"/>
      <c r="AA223" s="173"/>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3"/>
      <c r="BC223" s="173"/>
      <c r="BD223" s="173"/>
      <c r="BE223" s="173"/>
      <c r="BF223" s="173"/>
      <c r="BG223" s="173"/>
      <c r="BH223" s="173"/>
      <c r="BI223" s="173"/>
    </row>
    <row r="224" spans="12:61" s="97" customFormat="1">
      <c r="L224" s="151"/>
      <c r="M224" s="151"/>
      <c r="V224" s="287"/>
      <c r="X224" s="173"/>
      <c r="Y224" s="173"/>
      <c r="Z224" s="173"/>
      <c r="AA224" s="173"/>
      <c r="AB224" s="173"/>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3"/>
      <c r="BA224" s="173"/>
      <c r="BB224" s="173"/>
      <c r="BC224" s="173"/>
      <c r="BD224" s="173"/>
      <c r="BE224" s="173"/>
      <c r="BF224" s="173"/>
      <c r="BG224" s="173"/>
      <c r="BH224" s="173"/>
      <c r="BI224" s="173"/>
    </row>
    <row r="225" spans="12:61" s="97" customFormat="1">
      <c r="L225" s="151"/>
      <c r="M225" s="151"/>
      <c r="V225" s="287"/>
      <c r="X225" s="173"/>
      <c r="Y225" s="173"/>
      <c r="Z225" s="173"/>
      <c r="AA225" s="173"/>
      <c r="AB225" s="173"/>
      <c r="AC225" s="173"/>
      <c r="AD225" s="173"/>
      <c r="AE225" s="173"/>
      <c r="AF225" s="173"/>
      <c r="AG225" s="173"/>
      <c r="AH225" s="173"/>
      <c r="AI225" s="173"/>
      <c r="AJ225" s="173"/>
      <c r="AK225" s="173"/>
      <c r="AL225" s="173"/>
      <c r="AM225" s="173"/>
      <c r="AN225" s="173"/>
      <c r="AO225" s="173"/>
      <c r="AP225" s="173"/>
      <c r="AQ225" s="173"/>
      <c r="AR225" s="173"/>
      <c r="AS225" s="173"/>
      <c r="AT225" s="173"/>
      <c r="AU225" s="173"/>
      <c r="AV225" s="173"/>
      <c r="AW225" s="173"/>
      <c r="AX225" s="173"/>
      <c r="AY225" s="173"/>
      <c r="AZ225" s="173"/>
      <c r="BA225" s="173"/>
      <c r="BB225" s="173"/>
      <c r="BC225" s="173"/>
      <c r="BD225" s="173"/>
      <c r="BE225" s="173"/>
      <c r="BF225" s="173"/>
      <c r="BG225" s="173"/>
      <c r="BH225" s="173"/>
      <c r="BI225" s="173"/>
    </row>
    <row r="226" spans="12:61" s="97" customFormat="1">
      <c r="L226" s="151"/>
      <c r="M226" s="151"/>
      <c r="V226" s="287"/>
      <c r="X226" s="173"/>
      <c r="Y226" s="173"/>
      <c r="Z226" s="173"/>
      <c r="AA226" s="173"/>
      <c r="AB226" s="173"/>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3"/>
      <c r="BA226" s="173"/>
      <c r="BB226" s="173"/>
      <c r="BC226" s="173"/>
      <c r="BD226" s="173"/>
      <c r="BE226" s="173"/>
      <c r="BF226" s="173"/>
      <c r="BG226" s="173"/>
      <c r="BH226" s="173"/>
      <c r="BI226" s="173"/>
    </row>
    <row r="227" spans="12:61" s="97" customFormat="1">
      <c r="L227" s="151"/>
      <c r="M227" s="151"/>
      <c r="V227" s="287"/>
      <c r="X227" s="173"/>
      <c r="Y227" s="173"/>
      <c r="Z227" s="173"/>
      <c r="AA227" s="173"/>
      <c r="AB227" s="173"/>
      <c r="AC227" s="173"/>
      <c r="AD227" s="173"/>
      <c r="AE227" s="173"/>
      <c r="AF227" s="173"/>
      <c r="AG227" s="173"/>
      <c r="AH227" s="173"/>
      <c r="AI227" s="173"/>
      <c r="AJ227" s="173"/>
      <c r="AK227" s="173"/>
      <c r="AL227" s="173"/>
      <c r="AM227" s="173"/>
      <c r="AN227" s="173"/>
      <c r="AO227" s="173"/>
      <c r="AP227" s="173"/>
      <c r="AQ227" s="173"/>
      <c r="AR227" s="173"/>
      <c r="AS227" s="173"/>
      <c r="AT227" s="173"/>
      <c r="AU227" s="173"/>
      <c r="AV227" s="173"/>
      <c r="AW227" s="173"/>
      <c r="AX227" s="173"/>
      <c r="AY227" s="173"/>
      <c r="AZ227" s="173"/>
      <c r="BA227" s="173"/>
      <c r="BB227" s="173"/>
      <c r="BC227" s="173"/>
      <c r="BD227" s="173"/>
      <c r="BE227" s="173"/>
      <c r="BF227" s="173"/>
      <c r="BG227" s="173"/>
      <c r="BH227" s="173"/>
      <c r="BI227" s="173"/>
    </row>
    <row r="228" spans="12:61" s="97" customFormat="1">
      <c r="L228" s="151"/>
      <c r="M228" s="151"/>
      <c r="V228" s="287"/>
      <c r="X228" s="173"/>
      <c r="Y228" s="173"/>
      <c r="Z228" s="173"/>
      <c r="AA228" s="173"/>
      <c r="AB228" s="173"/>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3"/>
      <c r="BA228" s="173"/>
      <c r="BB228" s="173"/>
      <c r="BC228" s="173"/>
      <c r="BD228" s="173"/>
      <c r="BE228" s="173"/>
      <c r="BF228" s="173"/>
      <c r="BG228" s="173"/>
      <c r="BH228" s="173"/>
      <c r="BI228" s="173"/>
    </row>
    <row r="229" spans="12:61" s="97" customFormat="1">
      <c r="L229" s="151"/>
      <c r="M229" s="151"/>
      <c r="V229" s="287"/>
      <c r="X229" s="173"/>
      <c r="Y229" s="173"/>
      <c r="Z229" s="173"/>
      <c r="AA229" s="173"/>
      <c r="AB229" s="173"/>
      <c r="AC229" s="173"/>
      <c r="AD229" s="173"/>
      <c r="AE229" s="173"/>
      <c r="AF229" s="173"/>
      <c r="AG229" s="173"/>
      <c r="AH229" s="173"/>
      <c r="AI229" s="173"/>
      <c r="AJ229" s="173"/>
      <c r="AK229" s="173"/>
      <c r="AL229" s="173"/>
      <c r="AM229" s="173"/>
      <c r="AN229" s="173"/>
      <c r="AO229" s="173"/>
      <c r="AP229" s="173"/>
      <c r="AQ229" s="173"/>
      <c r="AR229" s="173"/>
      <c r="AS229" s="173"/>
      <c r="AT229" s="173"/>
      <c r="AU229" s="173"/>
      <c r="AV229" s="173"/>
      <c r="AW229" s="173"/>
      <c r="AX229" s="173"/>
      <c r="AY229" s="173"/>
      <c r="AZ229" s="173"/>
      <c r="BA229" s="173"/>
      <c r="BB229" s="173"/>
      <c r="BC229" s="173"/>
      <c r="BD229" s="173"/>
      <c r="BE229" s="173"/>
      <c r="BF229" s="173"/>
      <c r="BG229" s="173"/>
      <c r="BH229" s="173"/>
      <c r="BI229" s="173"/>
    </row>
    <row r="230" spans="12:61" s="97" customFormat="1">
      <c r="L230" s="151"/>
      <c r="M230" s="151"/>
      <c r="V230" s="287"/>
      <c r="X230" s="173"/>
      <c r="Y230" s="173"/>
      <c r="Z230" s="173"/>
      <c r="AA230" s="173"/>
      <c r="AB230" s="173"/>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3"/>
      <c r="BA230" s="173"/>
      <c r="BB230" s="173"/>
      <c r="BC230" s="173"/>
      <c r="BD230" s="173"/>
      <c r="BE230" s="173"/>
      <c r="BF230" s="173"/>
      <c r="BG230" s="173"/>
      <c r="BH230" s="173"/>
      <c r="BI230" s="173"/>
    </row>
    <row r="231" spans="12:61" s="97" customFormat="1">
      <c r="L231" s="151"/>
      <c r="M231" s="151"/>
      <c r="V231" s="287"/>
      <c r="X231" s="173"/>
      <c r="Y231" s="173"/>
      <c r="Z231" s="173"/>
      <c r="AA231" s="173"/>
      <c r="AB231" s="173"/>
      <c r="AC231" s="173"/>
      <c r="AD231" s="173"/>
      <c r="AE231" s="173"/>
      <c r="AF231" s="173"/>
      <c r="AG231" s="173"/>
      <c r="AH231" s="173"/>
      <c r="AI231" s="173"/>
      <c r="AJ231" s="173"/>
      <c r="AK231" s="173"/>
      <c r="AL231" s="173"/>
      <c r="AM231" s="173"/>
      <c r="AN231" s="173"/>
      <c r="AO231" s="173"/>
      <c r="AP231" s="173"/>
      <c r="AQ231" s="173"/>
      <c r="AR231" s="173"/>
      <c r="AS231" s="173"/>
      <c r="AT231" s="173"/>
      <c r="AU231" s="173"/>
      <c r="AV231" s="173"/>
      <c r="AW231" s="173"/>
      <c r="AX231" s="173"/>
      <c r="AY231" s="173"/>
      <c r="AZ231" s="173"/>
      <c r="BA231" s="173"/>
      <c r="BB231" s="173"/>
      <c r="BC231" s="173"/>
      <c r="BD231" s="173"/>
      <c r="BE231" s="173"/>
      <c r="BF231" s="173"/>
      <c r="BG231" s="173"/>
      <c r="BH231" s="173"/>
      <c r="BI231" s="173"/>
    </row>
    <row r="232" spans="12:61" s="97" customFormat="1">
      <c r="L232" s="151"/>
      <c r="M232" s="151"/>
      <c r="V232" s="287"/>
      <c r="X232" s="173"/>
      <c r="Y232" s="173"/>
      <c r="Z232" s="173"/>
      <c r="AA232" s="173"/>
      <c r="AB232" s="173"/>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3"/>
      <c r="BA232" s="173"/>
      <c r="BB232" s="173"/>
      <c r="BC232" s="173"/>
      <c r="BD232" s="173"/>
      <c r="BE232" s="173"/>
      <c r="BF232" s="173"/>
      <c r="BG232" s="173"/>
      <c r="BH232" s="173"/>
      <c r="BI232" s="173"/>
    </row>
    <row r="233" spans="12:61" s="97" customFormat="1">
      <c r="L233" s="151"/>
      <c r="M233" s="151"/>
      <c r="V233" s="287"/>
      <c r="X233" s="173"/>
      <c r="Y233" s="173"/>
      <c r="Z233" s="173"/>
      <c r="AA233" s="173"/>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73"/>
      <c r="BB233" s="173"/>
      <c r="BC233" s="173"/>
      <c r="BD233" s="173"/>
      <c r="BE233" s="173"/>
      <c r="BF233" s="173"/>
      <c r="BG233" s="173"/>
      <c r="BH233" s="173"/>
      <c r="BI233" s="173"/>
    </row>
    <row r="234" spans="12:61" s="97" customFormat="1">
      <c r="L234" s="151"/>
      <c r="M234" s="151"/>
      <c r="V234" s="287"/>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3"/>
      <c r="BD234" s="173"/>
      <c r="BE234" s="173"/>
      <c r="BF234" s="173"/>
      <c r="BG234" s="173"/>
      <c r="BH234" s="173"/>
      <c r="BI234" s="173"/>
    </row>
    <row r="235" spans="12:61" s="97" customFormat="1">
      <c r="L235" s="151"/>
      <c r="M235" s="151"/>
      <c r="V235" s="287"/>
      <c r="X235" s="173"/>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73"/>
      <c r="BB235" s="173"/>
      <c r="BC235" s="173"/>
      <c r="BD235" s="173"/>
      <c r="BE235" s="173"/>
      <c r="BF235" s="173"/>
      <c r="BG235" s="173"/>
      <c r="BH235" s="173"/>
      <c r="BI235" s="173"/>
    </row>
    <row r="236" spans="12:61" s="97" customFormat="1">
      <c r="L236" s="151"/>
      <c r="M236" s="151"/>
      <c r="V236" s="287"/>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3"/>
      <c r="BF236" s="173"/>
      <c r="BG236" s="173"/>
      <c r="BH236" s="173"/>
      <c r="BI236" s="173"/>
    </row>
    <row r="237" spans="12:61" s="97" customFormat="1">
      <c r="L237" s="151"/>
      <c r="M237" s="151"/>
      <c r="V237" s="287"/>
      <c r="X237" s="173"/>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173"/>
      <c r="BC237" s="173"/>
      <c r="BD237" s="173"/>
      <c r="BE237" s="173"/>
      <c r="BF237" s="173"/>
      <c r="BG237" s="173"/>
      <c r="BH237" s="173"/>
      <c r="BI237" s="173"/>
    </row>
    <row r="238" spans="12:61" s="97" customFormat="1">
      <c r="L238" s="151"/>
      <c r="M238" s="151"/>
      <c r="V238" s="287"/>
      <c r="X238" s="173"/>
      <c r="Y238" s="173"/>
      <c r="Z238" s="173"/>
      <c r="AA238" s="173"/>
      <c r="AB238" s="173"/>
      <c r="AC238" s="173"/>
      <c r="AD238" s="173"/>
      <c r="AE238" s="173"/>
      <c r="AF238" s="173"/>
      <c r="AG238" s="173"/>
      <c r="AH238" s="173"/>
      <c r="AI238" s="173"/>
      <c r="AJ238" s="173"/>
      <c r="AK238" s="173"/>
      <c r="AL238" s="173"/>
      <c r="AM238" s="173"/>
      <c r="AN238" s="173"/>
      <c r="AO238" s="173"/>
      <c r="AP238" s="173"/>
      <c r="AQ238" s="173"/>
      <c r="AR238" s="173"/>
      <c r="AS238" s="173"/>
      <c r="AT238" s="173"/>
      <c r="AU238" s="173"/>
      <c r="AV238" s="173"/>
      <c r="AW238" s="173"/>
      <c r="AX238" s="173"/>
      <c r="AY238" s="173"/>
      <c r="AZ238" s="173"/>
      <c r="BA238" s="173"/>
      <c r="BB238" s="173"/>
      <c r="BC238" s="173"/>
      <c r="BD238" s="173"/>
      <c r="BE238" s="173"/>
      <c r="BF238" s="173"/>
      <c r="BG238" s="173"/>
      <c r="BH238" s="173"/>
      <c r="BI238" s="173"/>
    </row>
    <row r="239" spans="12:61" s="97" customFormat="1">
      <c r="L239" s="151"/>
      <c r="M239" s="151"/>
      <c r="V239" s="287"/>
      <c r="X239" s="173"/>
      <c r="Y239" s="173"/>
      <c r="Z239" s="173"/>
      <c r="AA239" s="173"/>
      <c r="AB239" s="173"/>
      <c r="AC239" s="173"/>
      <c r="AD239" s="173"/>
      <c r="AE239" s="173"/>
      <c r="AF239" s="173"/>
      <c r="AG239" s="173"/>
      <c r="AH239" s="173"/>
      <c r="AI239" s="173"/>
      <c r="AJ239" s="173"/>
      <c r="AK239" s="173"/>
      <c r="AL239" s="173"/>
      <c r="AM239" s="173"/>
      <c r="AN239" s="173"/>
      <c r="AO239" s="173"/>
      <c r="AP239" s="173"/>
      <c r="AQ239" s="173"/>
      <c r="AR239" s="173"/>
      <c r="AS239" s="173"/>
      <c r="AT239" s="173"/>
      <c r="AU239" s="173"/>
      <c r="AV239" s="173"/>
      <c r="AW239" s="173"/>
      <c r="AX239" s="173"/>
      <c r="AY239" s="173"/>
      <c r="AZ239" s="173"/>
      <c r="BA239" s="173"/>
      <c r="BB239" s="173"/>
      <c r="BC239" s="173"/>
      <c r="BD239" s="173"/>
      <c r="BE239" s="173"/>
      <c r="BF239" s="173"/>
      <c r="BG239" s="173"/>
      <c r="BH239" s="173"/>
      <c r="BI239" s="173"/>
    </row>
    <row r="240" spans="12:61" s="97" customFormat="1">
      <c r="L240" s="151"/>
      <c r="M240" s="151"/>
      <c r="V240" s="287"/>
      <c r="X240" s="173"/>
      <c r="Y240" s="173"/>
      <c r="Z240" s="173"/>
      <c r="AA240" s="173"/>
      <c r="AB240" s="173"/>
      <c r="AC240" s="173"/>
      <c r="AD240" s="173"/>
      <c r="AE240" s="173"/>
      <c r="AF240" s="173"/>
      <c r="AG240" s="173"/>
      <c r="AH240" s="173"/>
      <c r="AI240" s="173"/>
      <c r="AJ240" s="173"/>
      <c r="AK240" s="173"/>
      <c r="AL240" s="173"/>
      <c r="AM240" s="173"/>
      <c r="AN240" s="173"/>
      <c r="AO240" s="173"/>
      <c r="AP240" s="173"/>
      <c r="AQ240" s="173"/>
      <c r="AR240" s="173"/>
      <c r="AS240" s="173"/>
      <c r="AT240" s="173"/>
      <c r="AU240" s="173"/>
      <c r="AV240" s="173"/>
      <c r="AW240" s="173"/>
      <c r="AX240" s="173"/>
      <c r="AY240" s="173"/>
      <c r="AZ240" s="173"/>
      <c r="BA240" s="173"/>
      <c r="BB240" s="173"/>
      <c r="BC240" s="173"/>
      <c r="BD240" s="173"/>
      <c r="BE240" s="173"/>
      <c r="BF240" s="173"/>
      <c r="BG240" s="173"/>
      <c r="BH240" s="173"/>
      <c r="BI240" s="173"/>
    </row>
    <row r="241" spans="12:61" s="97" customFormat="1">
      <c r="L241" s="151"/>
      <c r="M241" s="151"/>
      <c r="V241" s="287"/>
      <c r="X241" s="173"/>
      <c r="Y241" s="173"/>
      <c r="Z241" s="173"/>
      <c r="AA241" s="173"/>
      <c r="AB241" s="173"/>
      <c r="AC241" s="173"/>
      <c r="AD241" s="173"/>
      <c r="AE241" s="173"/>
      <c r="AF241" s="173"/>
      <c r="AG241" s="173"/>
      <c r="AH241" s="173"/>
      <c r="AI241" s="173"/>
      <c r="AJ241" s="173"/>
      <c r="AK241" s="173"/>
      <c r="AL241" s="173"/>
      <c r="AM241" s="173"/>
      <c r="AN241" s="173"/>
      <c r="AO241" s="173"/>
      <c r="AP241" s="173"/>
      <c r="AQ241" s="173"/>
      <c r="AR241" s="173"/>
      <c r="AS241" s="173"/>
      <c r="AT241" s="173"/>
      <c r="AU241" s="173"/>
      <c r="AV241" s="173"/>
      <c r="AW241" s="173"/>
      <c r="AX241" s="173"/>
      <c r="AY241" s="173"/>
      <c r="AZ241" s="173"/>
      <c r="BA241" s="173"/>
      <c r="BB241" s="173"/>
      <c r="BC241" s="173"/>
      <c r="BD241" s="173"/>
      <c r="BE241" s="173"/>
      <c r="BF241" s="173"/>
      <c r="BG241" s="173"/>
      <c r="BH241" s="173"/>
      <c r="BI241" s="173"/>
    </row>
    <row r="242" spans="12:61" s="97" customFormat="1">
      <c r="L242" s="151"/>
      <c r="M242" s="151"/>
      <c r="V242" s="287"/>
      <c r="X242" s="173"/>
      <c r="Y242" s="173"/>
      <c r="Z242" s="173"/>
      <c r="AA242" s="173"/>
      <c r="AB242" s="173"/>
      <c r="AC242" s="173"/>
      <c r="AD242" s="173"/>
      <c r="AE242" s="173"/>
      <c r="AF242" s="173"/>
      <c r="AG242" s="173"/>
      <c r="AH242" s="173"/>
      <c r="AI242" s="173"/>
      <c r="AJ242" s="173"/>
      <c r="AK242" s="173"/>
      <c r="AL242" s="173"/>
      <c r="AM242" s="173"/>
      <c r="AN242" s="173"/>
      <c r="AO242" s="173"/>
      <c r="AP242" s="173"/>
      <c r="AQ242" s="173"/>
      <c r="AR242" s="173"/>
      <c r="AS242" s="173"/>
      <c r="AT242" s="173"/>
      <c r="AU242" s="173"/>
      <c r="AV242" s="173"/>
      <c r="AW242" s="173"/>
      <c r="AX242" s="173"/>
      <c r="AY242" s="173"/>
      <c r="AZ242" s="173"/>
      <c r="BA242" s="173"/>
      <c r="BB242" s="173"/>
      <c r="BC242" s="173"/>
      <c r="BD242" s="173"/>
      <c r="BE242" s="173"/>
      <c r="BF242" s="173"/>
      <c r="BG242" s="173"/>
      <c r="BH242" s="173"/>
      <c r="BI242" s="173"/>
    </row>
  </sheetData>
  <sheetProtection algorithmName="SHA-512" hashValue="1SJWNAwHvx/SPUUM3VEuC15Io3NBx3qG0gD5+S+Pzjc7xV22nH5A8R6j0yNLJtPYjJcp3nEdje6q7TLmqEmCTQ==" saltValue="f+RDRZyFhT4U7cYi9y0zGQ==" spinCount="100000" sheet="1" objects="1" scenarios="1"/>
  <mergeCells count="61">
    <mergeCell ref="C23:C25"/>
    <mergeCell ref="C19:R20"/>
    <mergeCell ref="C41:C43"/>
    <mergeCell ref="D44:H46"/>
    <mergeCell ref="C44:C46"/>
    <mergeCell ref="I35:N35"/>
    <mergeCell ref="D32:H34"/>
    <mergeCell ref="C32:C34"/>
    <mergeCell ref="D35:H37"/>
    <mergeCell ref="C35:C37"/>
    <mergeCell ref="D38:H40"/>
    <mergeCell ref="C38:C40"/>
    <mergeCell ref="I31:J32"/>
    <mergeCell ref="I38:N38"/>
    <mergeCell ref="I41:N41"/>
    <mergeCell ref="I44:N44"/>
    <mergeCell ref="U1:W2"/>
    <mergeCell ref="C16:R16"/>
    <mergeCell ref="D10:H10"/>
    <mergeCell ref="C5:R5"/>
    <mergeCell ref="C7:R7"/>
    <mergeCell ref="C8:R8"/>
    <mergeCell ref="B1:C2"/>
    <mergeCell ref="D1:D2"/>
    <mergeCell ref="E1:E2"/>
    <mergeCell ref="F1:F2"/>
    <mergeCell ref="G1:G2"/>
    <mergeCell ref="H1:H2"/>
    <mergeCell ref="I10:J11"/>
    <mergeCell ref="D11:H13"/>
    <mergeCell ref="C11:C13"/>
    <mergeCell ref="B50:S50"/>
    <mergeCell ref="C4:R4"/>
    <mergeCell ref="C28:R28"/>
    <mergeCell ref="C29:R29"/>
    <mergeCell ref="C17:R17"/>
    <mergeCell ref="C18:R18"/>
    <mergeCell ref="D22:H22"/>
    <mergeCell ref="K12:R13"/>
    <mergeCell ref="K24:N25"/>
    <mergeCell ref="O24:R25"/>
    <mergeCell ref="K10:R11"/>
    <mergeCell ref="P49:R49"/>
    <mergeCell ref="K42:N43"/>
    <mergeCell ref="K45:N46"/>
    <mergeCell ref="K31:N32"/>
    <mergeCell ref="O31:R32"/>
    <mergeCell ref="D31:H31"/>
    <mergeCell ref="O33:R46"/>
    <mergeCell ref="K33:N34"/>
    <mergeCell ref="K36:N37"/>
    <mergeCell ref="J1:J2"/>
    <mergeCell ref="K1:K2"/>
    <mergeCell ref="L1:M2"/>
    <mergeCell ref="I1:I2"/>
    <mergeCell ref="I22:J23"/>
    <mergeCell ref="O22:R23"/>
    <mergeCell ref="K22:N23"/>
    <mergeCell ref="D23:H25"/>
    <mergeCell ref="D41:H43"/>
    <mergeCell ref="K39:N40"/>
  </mergeCells>
  <phoneticPr fontId="14" type="noConversion"/>
  <hyperlinks>
    <hyperlink ref="B1:C2" location="Home!C14" display="HOME" xr:uid="{9D712C0B-18CC-4EBC-80AA-A2885D5690BB}"/>
    <hyperlink ref="D1:D2" location="Instructions!C4" display="INSTRUCTIONS" xr:uid="{B26E8CF4-E5A5-4BFE-AB9B-D26029C987C0}"/>
    <hyperlink ref="E1:E2" location="'PO Details'!C4" display="PO DETAILS" xr:uid="{760B415E-A93D-4870-99C6-285E8A4F21A2}"/>
    <hyperlink ref="F1:F2" location="'Section 1_P2'!C4" display="SECTION 1" xr:uid="{4A3CA94D-1A55-4234-87C8-8B65E00B7F6E}"/>
    <hyperlink ref="G1:G2" location="'Section 2_P4'!C4" display="SECTION 2" xr:uid="{1D2F7388-1148-474B-BDD1-2E47BFDD5413}"/>
    <hyperlink ref="H1:H2" location="'Section 3_P5'!C4" display="SECTION 3" xr:uid="{00D8A957-71CA-489A-B637-B98B66853139}"/>
    <hyperlink ref="J1:J2" location="'Section 5_P7'!C4" display="SECTION 5" xr:uid="{18EE81DF-110A-4C3D-B932-0E72D3A903CE}"/>
    <hyperlink ref="K1:K2" location="'Section 6_EF'!C4" display="SECTION 6" xr:uid="{AD487614-6935-4C01-B3C6-0C23F153EDDE}"/>
    <hyperlink ref="L1:M2" location="'Section 7_P12'!C4" display="SECTION 7" xr:uid="{666E210F-922B-4720-AD7D-DBE037442704}"/>
    <hyperlink ref="I1:I2" location="'Section 4_P6'!C4" display="SECTION 4" xr:uid="{F2C084B5-0800-4EB0-A018-216F3F44E118}"/>
    <hyperlink ref="O24:R25" r:id="rId1" display="https://rsb.org/wp-content/uploads/2020/06/RSB-GUI-005-01-SIA-Guidelines_3.0-final.pdf" xr:uid="{F687C8C5-442A-49C0-9831-B39049C96DCB}"/>
    <hyperlink ref="O33:R46" r:id="rId2" display="https://rsb.org/wp-content/uploads/2020/06/RSB-GUI-005-01-SIA-Guidelines_3.0-final.pdf" xr:uid="{7A495CAB-A04E-4950-8383-F2C925909493}"/>
    <hyperlink ref="P49:R49" location="'Section 2_P4'!C4" display="Click here to go to Section 2" xr:uid="{3EA1DB3E-15D7-4109-BF30-42F8C6C2E39C}"/>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9279" r:id="rId6" name="Option Button 63">
              <controlPr locked="0" defaultSize="0" autoFill="0" autoLine="0" autoPict="0" altText="">
                <anchor>
                  <from>
                    <xdr:col>8</xdr:col>
                    <xdr:colOff>295275</xdr:colOff>
                    <xdr:row>11</xdr:row>
                    <xdr:rowOff>28575</xdr:rowOff>
                  </from>
                  <to>
                    <xdr:col>8</xdr:col>
                    <xdr:colOff>657225</xdr:colOff>
                    <xdr:row>11</xdr:row>
                    <xdr:rowOff>314325</xdr:rowOff>
                  </to>
                </anchor>
              </controlPr>
            </control>
          </mc:Choice>
        </mc:AlternateContent>
        <mc:AlternateContent xmlns:mc="http://schemas.openxmlformats.org/markup-compatibility/2006">
          <mc:Choice Requires="x14">
            <control shapeId="9280" r:id="rId7" name="Option Button 64">
              <controlPr locked="0" defaultSize="0" autoFill="0" autoLine="0" autoPict="0">
                <anchor>
                  <from>
                    <xdr:col>8</xdr:col>
                    <xdr:colOff>295275</xdr:colOff>
                    <xdr:row>12</xdr:row>
                    <xdr:rowOff>133350</xdr:rowOff>
                  </from>
                  <to>
                    <xdr:col>8</xdr:col>
                    <xdr:colOff>619125</xdr:colOff>
                    <xdr:row>12</xdr:row>
                    <xdr:rowOff>342900</xdr:rowOff>
                  </to>
                </anchor>
              </controlPr>
            </control>
          </mc:Choice>
        </mc:AlternateContent>
        <mc:AlternateContent xmlns:mc="http://schemas.openxmlformats.org/markup-compatibility/2006">
          <mc:Choice Requires="x14">
            <control shapeId="9281" r:id="rId8" name="Group Box 65">
              <controlPr defaultSize="0" autoFill="0" autoPict="0" altText="Select">
                <anchor>
                  <from>
                    <xdr:col>8</xdr:col>
                    <xdr:colOff>0</xdr:colOff>
                    <xdr:row>10</xdr:row>
                    <xdr:rowOff>47625</xdr:rowOff>
                  </from>
                  <to>
                    <xdr:col>9</xdr:col>
                    <xdr:colOff>0</xdr:colOff>
                    <xdr:row>13</xdr:row>
                    <xdr:rowOff>0</xdr:rowOff>
                  </to>
                </anchor>
              </controlPr>
            </control>
          </mc:Choice>
        </mc:AlternateContent>
        <mc:AlternateContent xmlns:mc="http://schemas.openxmlformats.org/markup-compatibility/2006">
          <mc:Choice Requires="x14">
            <control shapeId="9282" r:id="rId9" name="Option Button 66">
              <controlPr locked="0" defaultSize="0" autoFill="0" autoLine="0" autoPict="0" altText="">
                <anchor>
                  <from>
                    <xdr:col>8</xdr:col>
                    <xdr:colOff>295275</xdr:colOff>
                    <xdr:row>22</xdr:row>
                    <xdr:rowOff>190500</xdr:rowOff>
                  </from>
                  <to>
                    <xdr:col>8</xdr:col>
                    <xdr:colOff>666750</xdr:colOff>
                    <xdr:row>23</xdr:row>
                    <xdr:rowOff>295275</xdr:rowOff>
                  </to>
                </anchor>
              </controlPr>
            </control>
          </mc:Choice>
        </mc:AlternateContent>
        <mc:AlternateContent xmlns:mc="http://schemas.openxmlformats.org/markup-compatibility/2006">
          <mc:Choice Requires="x14">
            <control shapeId="9283" r:id="rId10" name="Option Button 67">
              <controlPr locked="0" defaultSize="0" autoFill="0" autoLine="0" autoPict="0">
                <anchor>
                  <from>
                    <xdr:col>8</xdr:col>
                    <xdr:colOff>314325</xdr:colOff>
                    <xdr:row>24</xdr:row>
                    <xdr:rowOff>28575</xdr:rowOff>
                  </from>
                  <to>
                    <xdr:col>8</xdr:col>
                    <xdr:colOff>638175</xdr:colOff>
                    <xdr:row>24</xdr:row>
                    <xdr:rowOff>276225</xdr:rowOff>
                  </to>
                </anchor>
              </controlPr>
            </control>
          </mc:Choice>
        </mc:AlternateContent>
        <mc:AlternateContent xmlns:mc="http://schemas.openxmlformats.org/markup-compatibility/2006">
          <mc:Choice Requires="x14">
            <control shapeId="9284" r:id="rId11" name="Group Box 68">
              <controlPr defaultSize="0" autoFill="0" autoPict="0" altText="Select">
                <anchor>
                  <from>
                    <xdr:col>7</xdr:col>
                    <xdr:colOff>895350</xdr:colOff>
                    <xdr:row>22</xdr:row>
                    <xdr:rowOff>47625</xdr:rowOff>
                  </from>
                  <to>
                    <xdr:col>8</xdr:col>
                    <xdr:colOff>800100</xdr:colOff>
                    <xdr:row>25</xdr:row>
                    <xdr:rowOff>0</xdr:rowOff>
                  </to>
                </anchor>
              </controlPr>
            </control>
          </mc:Choice>
        </mc:AlternateContent>
        <mc:AlternateContent xmlns:mc="http://schemas.openxmlformats.org/markup-compatibility/2006">
          <mc:Choice Requires="x14">
            <control shapeId="9285" r:id="rId12" name="Option Button 69">
              <controlPr locked="0" defaultSize="0" autoFill="0" autoLine="0" autoPict="0" altText="">
                <anchor>
                  <from>
                    <xdr:col>8</xdr:col>
                    <xdr:colOff>285750</xdr:colOff>
                    <xdr:row>32</xdr:row>
                    <xdr:rowOff>28575</xdr:rowOff>
                  </from>
                  <to>
                    <xdr:col>8</xdr:col>
                    <xdr:colOff>657225</xdr:colOff>
                    <xdr:row>32</xdr:row>
                    <xdr:rowOff>247650</xdr:rowOff>
                  </to>
                </anchor>
              </controlPr>
            </control>
          </mc:Choice>
        </mc:AlternateContent>
        <mc:AlternateContent xmlns:mc="http://schemas.openxmlformats.org/markup-compatibility/2006">
          <mc:Choice Requires="x14">
            <control shapeId="9286" r:id="rId13" name="Option Button 70">
              <controlPr locked="0" defaultSize="0" autoFill="0" autoLine="0" autoPict="0">
                <anchor>
                  <from>
                    <xdr:col>8</xdr:col>
                    <xdr:colOff>304800</xdr:colOff>
                    <xdr:row>33</xdr:row>
                    <xdr:rowOff>47625</xdr:rowOff>
                  </from>
                  <to>
                    <xdr:col>8</xdr:col>
                    <xdr:colOff>638175</xdr:colOff>
                    <xdr:row>33</xdr:row>
                    <xdr:rowOff>247650</xdr:rowOff>
                  </to>
                </anchor>
              </controlPr>
            </control>
          </mc:Choice>
        </mc:AlternateContent>
        <mc:AlternateContent xmlns:mc="http://schemas.openxmlformats.org/markup-compatibility/2006">
          <mc:Choice Requires="x14">
            <control shapeId="9287" r:id="rId14" name="Group Box 71">
              <controlPr defaultSize="0" autoFill="0" autoPict="0" altText="Select">
                <anchor>
                  <from>
                    <xdr:col>8</xdr:col>
                    <xdr:colOff>0</xdr:colOff>
                    <xdr:row>31</xdr:row>
                    <xdr:rowOff>66675</xdr:rowOff>
                  </from>
                  <to>
                    <xdr:col>9</xdr:col>
                    <xdr:colOff>0</xdr:colOff>
                    <xdr:row>34</xdr:row>
                    <xdr:rowOff>0</xdr:rowOff>
                  </to>
                </anchor>
              </controlPr>
            </control>
          </mc:Choice>
        </mc:AlternateContent>
        <mc:AlternateContent xmlns:mc="http://schemas.openxmlformats.org/markup-compatibility/2006">
          <mc:Choice Requires="x14">
            <control shapeId="9294" r:id="rId15" name="Option Button 78">
              <controlPr locked="0" defaultSize="0" autoFill="0" autoLine="0" autoPict="0" altText="">
                <anchor>
                  <from>
                    <xdr:col>8</xdr:col>
                    <xdr:colOff>323850</xdr:colOff>
                    <xdr:row>37</xdr:row>
                    <xdr:rowOff>161925</xdr:rowOff>
                  </from>
                  <to>
                    <xdr:col>8</xdr:col>
                    <xdr:colOff>685800</xdr:colOff>
                    <xdr:row>38</xdr:row>
                    <xdr:rowOff>219075</xdr:rowOff>
                  </to>
                </anchor>
              </controlPr>
            </control>
          </mc:Choice>
        </mc:AlternateContent>
        <mc:AlternateContent xmlns:mc="http://schemas.openxmlformats.org/markup-compatibility/2006">
          <mc:Choice Requires="x14">
            <control shapeId="9295" r:id="rId16" name="Option Button 79">
              <controlPr locked="0" defaultSize="0" autoFill="0" autoLine="0" autoPict="0">
                <anchor>
                  <from>
                    <xdr:col>8</xdr:col>
                    <xdr:colOff>323850</xdr:colOff>
                    <xdr:row>39</xdr:row>
                    <xdr:rowOff>0</xdr:rowOff>
                  </from>
                  <to>
                    <xdr:col>8</xdr:col>
                    <xdr:colOff>657225</xdr:colOff>
                    <xdr:row>39</xdr:row>
                    <xdr:rowOff>200025</xdr:rowOff>
                  </to>
                </anchor>
              </controlPr>
            </control>
          </mc:Choice>
        </mc:AlternateContent>
        <mc:AlternateContent xmlns:mc="http://schemas.openxmlformats.org/markup-compatibility/2006">
          <mc:Choice Requires="x14">
            <control shapeId="9296" r:id="rId17" name="Group Box 80">
              <controlPr defaultSize="0" autoFill="0" autoPict="0" altText="Select">
                <anchor>
                  <from>
                    <xdr:col>8</xdr:col>
                    <xdr:colOff>0</xdr:colOff>
                    <xdr:row>37</xdr:row>
                    <xdr:rowOff>66675</xdr:rowOff>
                  </from>
                  <to>
                    <xdr:col>9</xdr:col>
                    <xdr:colOff>0</xdr:colOff>
                    <xdr:row>39</xdr:row>
                    <xdr:rowOff>228600</xdr:rowOff>
                  </to>
                </anchor>
              </controlPr>
            </control>
          </mc:Choice>
        </mc:AlternateContent>
        <mc:AlternateContent xmlns:mc="http://schemas.openxmlformats.org/markup-compatibility/2006">
          <mc:Choice Requires="x14">
            <control shapeId="9300" r:id="rId18" name="Option Button 84">
              <controlPr locked="0" defaultSize="0" autoFill="0" autoLine="0" autoPict="0" altText="">
                <anchor>
                  <from>
                    <xdr:col>8</xdr:col>
                    <xdr:colOff>314325</xdr:colOff>
                    <xdr:row>40</xdr:row>
                    <xdr:rowOff>171450</xdr:rowOff>
                  </from>
                  <to>
                    <xdr:col>8</xdr:col>
                    <xdr:colOff>685800</xdr:colOff>
                    <xdr:row>41</xdr:row>
                    <xdr:rowOff>171450</xdr:rowOff>
                  </to>
                </anchor>
              </controlPr>
            </control>
          </mc:Choice>
        </mc:AlternateContent>
        <mc:AlternateContent xmlns:mc="http://schemas.openxmlformats.org/markup-compatibility/2006">
          <mc:Choice Requires="x14">
            <control shapeId="9301" r:id="rId19" name="Option Button 85">
              <controlPr locked="0" defaultSize="0" autoFill="0" autoLine="0" autoPict="0">
                <anchor>
                  <from>
                    <xdr:col>8</xdr:col>
                    <xdr:colOff>323850</xdr:colOff>
                    <xdr:row>41</xdr:row>
                    <xdr:rowOff>219075</xdr:rowOff>
                  </from>
                  <to>
                    <xdr:col>8</xdr:col>
                    <xdr:colOff>657225</xdr:colOff>
                    <xdr:row>42</xdr:row>
                    <xdr:rowOff>228600</xdr:rowOff>
                  </to>
                </anchor>
              </controlPr>
            </control>
          </mc:Choice>
        </mc:AlternateContent>
        <mc:AlternateContent xmlns:mc="http://schemas.openxmlformats.org/markup-compatibility/2006">
          <mc:Choice Requires="x14">
            <control shapeId="9302" r:id="rId20" name="Group Box 86">
              <controlPr defaultSize="0" autoFill="0" autoPict="0" altText="Select">
                <anchor>
                  <from>
                    <xdr:col>8</xdr:col>
                    <xdr:colOff>0</xdr:colOff>
                    <xdr:row>40</xdr:row>
                    <xdr:rowOff>47625</xdr:rowOff>
                  </from>
                  <to>
                    <xdr:col>9</xdr:col>
                    <xdr:colOff>0</xdr:colOff>
                    <xdr:row>43</xdr:row>
                    <xdr:rowOff>0</xdr:rowOff>
                  </to>
                </anchor>
              </controlPr>
            </control>
          </mc:Choice>
        </mc:AlternateContent>
        <mc:AlternateContent xmlns:mc="http://schemas.openxmlformats.org/markup-compatibility/2006">
          <mc:Choice Requires="x14">
            <control shapeId="9309" r:id="rId21" name="Option Button 93">
              <controlPr locked="0" defaultSize="0" autoFill="0" autoLine="0" autoPict="0" altText="">
                <anchor>
                  <from>
                    <xdr:col>8</xdr:col>
                    <xdr:colOff>304800</xdr:colOff>
                    <xdr:row>35</xdr:row>
                    <xdr:rowOff>19050</xdr:rowOff>
                  </from>
                  <to>
                    <xdr:col>8</xdr:col>
                    <xdr:colOff>666750</xdr:colOff>
                    <xdr:row>36</xdr:row>
                    <xdr:rowOff>19050</xdr:rowOff>
                  </to>
                </anchor>
              </controlPr>
            </control>
          </mc:Choice>
        </mc:AlternateContent>
        <mc:AlternateContent xmlns:mc="http://schemas.openxmlformats.org/markup-compatibility/2006">
          <mc:Choice Requires="x14">
            <control shapeId="9310" r:id="rId22" name="Option Button 94">
              <controlPr locked="0" defaultSize="0" autoFill="0" autoLine="0" autoPict="0">
                <anchor>
                  <from>
                    <xdr:col>8</xdr:col>
                    <xdr:colOff>314325</xdr:colOff>
                    <xdr:row>36</xdr:row>
                    <xdr:rowOff>9525</xdr:rowOff>
                  </from>
                  <to>
                    <xdr:col>8</xdr:col>
                    <xdr:colOff>647700</xdr:colOff>
                    <xdr:row>36</xdr:row>
                    <xdr:rowOff>219075</xdr:rowOff>
                  </to>
                </anchor>
              </controlPr>
            </control>
          </mc:Choice>
        </mc:AlternateContent>
        <mc:AlternateContent xmlns:mc="http://schemas.openxmlformats.org/markup-compatibility/2006">
          <mc:Choice Requires="x14">
            <control shapeId="9311" r:id="rId23" name="Group Box 95">
              <controlPr defaultSize="0" autoFill="0" autoPict="0" altText="Select">
                <anchor>
                  <from>
                    <xdr:col>8</xdr:col>
                    <xdr:colOff>0</xdr:colOff>
                    <xdr:row>34</xdr:row>
                    <xdr:rowOff>95250</xdr:rowOff>
                  </from>
                  <to>
                    <xdr:col>9</xdr:col>
                    <xdr:colOff>0</xdr:colOff>
                    <xdr:row>37</xdr:row>
                    <xdr:rowOff>0</xdr:rowOff>
                  </to>
                </anchor>
              </controlPr>
            </control>
          </mc:Choice>
        </mc:AlternateContent>
        <mc:AlternateContent xmlns:mc="http://schemas.openxmlformats.org/markup-compatibility/2006">
          <mc:Choice Requires="x14">
            <control shapeId="9312" r:id="rId24" name="Option Button 96">
              <controlPr locked="0" defaultSize="0" autoFill="0" autoLine="0" autoPict="0" altText="">
                <anchor>
                  <from>
                    <xdr:col>8</xdr:col>
                    <xdr:colOff>323850</xdr:colOff>
                    <xdr:row>44</xdr:row>
                    <xdr:rowOff>47625</xdr:rowOff>
                  </from>
                  <to>
                    <xdr:col>8</xdr:col>
                    <xdr:colOff>685800</xdr:colOff>
                    <xdr:row>45</xdr:row>
                    <xdr:rowOff>19050</xdr:rowOff>
                  </to>
                </anchor>
              </controlPr>
            </control>
          </mc:Choice>
        </mc:AlternateContent>
        <mc:AlternateContent xmlns:mc="http://schemas.openxmlformats.org/markup-compatibility/2006">
          <mc:Choice Requires="x14">
            <control shapeId="9313" r:id="rId25" name="Option Button 97">
              <controlPr locked="0" defaultSize="0" autoFill="0" autoLine="0" autoPict="0">
                <anchor>
                  <from>
                    <xdr:col>8</xdr:col>
                    <xdr:colOff>314325</xdr:colOff>
                    <xdr:row>45</xdr:row>
                    <xdr:rowOff>28575</xdr:rowOff>
                  </from>
                  <to>
                    <xdr:col>8</xdr:col>
                    <xdr:colOff>647700</xdr:colOff>
                    <xdr:row>45</xdr:row>
                    <xdr:rowOff>247650</xdr:rowOff>
                  </to>
                </anchor>
              </controlPr>
            </control>
          </mc:Choice>
        </mc:AlternateContent>
        <mc:AlternateContent xmlns:mc="http://schemas.openxmlformats.org/markup-compatibility/2006">
          <mc:Choice Requires="x14">
            <control shapeId="9314" r:id="rId26" name="Group Box 98">
              <controlPr defaultSize="0" autoFill="0" autoPict="0" altText="Select">
                <anchor>
                  <from>
                    <xdr:col>8</xdr:col>
                    <xdr:colOff>0</xdr:colOff>
                    <xdr:row>43</xdr:row>
                    <xdr:rowOff>95250</xdr:rowOff>
                  </from>
                  <to>
                    <xdr:col>8</xdr:col>
                    <xdr:colOff>800100</xdr:colOff>
                    <xdr:row>46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14560"/>
  </sheetPr>
  <dimension ref="A1:BI123"/>
  <sheetViews>
    <sheetView showGridLines="0" zoomScale="90" zoomScaleNormal="90" workbookViewId="0">
      <pane ySplit="4" topLeftCell="A5" activePane="bottomLeft" state="frozen"/>
      <selection pane="bottomLeft" activeCell="F1" sqref="F1:F2"/>
    </sheetView>
  </sheetViews>
  <sheetFormatPr defaultColWidth="8.85546875" defaultRowHeight="15"/>
  <cols>
    <col min="1" max="1" width="1" style="96" customWidth="1"/>
    <col min="2" max="2" width="2.5703125" style="19" customWidth="1"/>
    <col min="3" max="3" width="5.7109375" style="19" customWidth="1"/>
    <col min="4" max="4" width="19.140625" style="19" customWidth="1"/>
    <col min="5" max="5" width="13" style="19" customWidth="1"/>
    <col min="6" max="6" width="13.5703125" style="19" customWidth="1"/>
    <col min="7" max="7" width="10.7109375" style="19" bestFit="1" customWidth="1"/>
    <col min="8" max="8" width="17.140625" style="19" customWidth="1"/>
    <col min="9" max="9" width="12.140625" style="18" customWidth="1"/>
    <col min="10" max="10" width="12.7109375" style="18" customWidth="1"/>
    <col min="11" max="11" width="12.5703125" style="19" customWidth="1"/>
    <col min="12" max="12" width="8.7109375" style="19" customWidth="1"/>
    <col min="13" max="13" width="8.85546875" style="19"/>
    <col min="14" max="14" width="26" style="19" customWidth="1"/>
    <col min="15" max="17" width="8.85546875" style="19"/>
    <col min="18" max="18" width="15.7109375" style="19" customWidth="1"/>
    <col min="19" max="19" width="4.140625" style="19" customWidth="1"/>
    <col min="20" max="20" width="3.140625" style="177" customWidth="1"/>
    <col min="21" max="21" width="3.28515625" style="19" hidden="1" customWidth="1"/>
    <col min="22" max="22" width="5.7109375" style="281" hidden="1" customWidth="1"/>
    <col min="23" max="23" width="2.7109375" style="19" hidden="1" customWidth="1"/>
    <col min="24" max="55" width="8.85546875" style="177"/>
    <col min="56" max="16384" width="8.85546875" style="19"/>
  </cols>
  <sheetData>
    <row r="1" spans="1:61" s="13" customFormat="1" ht="14.25">
      <c r="A1" s="102"/>
      <c r="B1" s="549" t="s">
        <v>55</v>
      </c>
      <c r="C1" s="550"/>
      <c r="D1" s="547" t="s">
        <v>56</v>
      </c>
      <c r="E1" s="547" t="s">
        <v>131</v>
      </c>
      <c r="F1" s="547" t="s">
        <v>132</v>
      </c>
      <c r="G1" s="553" t="s">
        <v>133</v>
      </c>
      <c r="H1" s="558" t="s">
        <v>134</v>
      </c>
      <c r="I1" s="547" t="s">
        <v>135</v>
      </c>
      <c r="J1" s="547" t="s">
        <v>136</v>
      </c>
      <c r="K1" s="547" t="s">
        <v>137</v>
      </c>
      <c r="L1" s="556" t="s">
        <v>138</v>
      </c>
      <c r="M1" s="556"/>
      <c r="N1" s="318"/>
      <c r="O1" s="318"/>
      <c r="P1" s="318"/>
      <c r="Q1" s="318"/>
      <c r="R1" s="318"/>
      <c r="S1" s="319"/>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row>
    <row r="2" spans="1:61" s="13" customFormat="1" thickBot="1">
      <c r="A2" s="102"/>
      <c r="B2" s="551"/>
      <c r="C2" s="552"/>
      <c r="D2" s="548"/>
      <c r="E2" s="548"/>
      <c r="F2" s="548"/>
      <c r="G2" s="554"/>
      <c r="H2" s="559"/>
      <c r="I2" s="548"/>
      <c r="J2" s="548"/>
      <c r="K2" s="555"/>
      <c r="L2" s="557"/>
      <c r="M2" s="557"/>
      <c r="N2" s="320"/>
      <c r="O2" s="320"/>
      <c r="P2" s="320"/>
      <c r="Q2" s="320"/>
      <c r="R2" s="320"/>
      <c r="S2" s="321"/>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row>
    <row r="3" spans="1:61" s="44" customFormat="1">
      <c r="A3" s="97"/>
      <c r="B3" s="99"/>
      <c r="C3" s="100"/>
      <c r="D3" s="100"/>
      <c r="E3" s="100"/>
      <c r="F3" s="100"/>
      <c r="G3" s="100"/>
      <c r="H3" s="100"/>
      <c r="I3" s="100"/>
      <c r="J3" s="100"/>
      <c r="K3" s="100"/>
      <c r="L3" s="100"/>
      <c r="M3" s="100"/>
      <c r="N3" s="100"/>
      <c r="O3" s="100"/>
      <c r="P3" s="100"/>
      <c r="Q3" s="100"/>
      <c r="R3" s="100"/>
      <c r="S3" s="101"/>
      <c r="T3" s="58"/>
      <c r="U3" s="187"/>
      <c r="V3" s="280"/>
      <c r="W3" s="188"/>
    </row>
    <row r="4" spans="1:61" s="44" customFormat="1" ht="26.25">
      <c r="A4" s="96"/>
      <c r="B4" s="61"/>
      <c r="C4" s="521" t="s">
        <v>152</v>
      </c>
      <c r="D4" s="521"/>
      <c r="E4" s="521"/>
      <c r="F4" s="521"/>
      <c r="G4" s="521"/>
      <c r="H4" s="521"/>
      <c r="I4" s="521"/>
      <c r="J4" s="521"/>
      <c r="K4" s="521"/>
      <c r="L4" s="521"/>
      <c r="M4" s="521"/>
      <c r="N4" s="521"/>
      <c r="O4" s="521"/>
      <c r="P4" s="521"/>
      <c r="Q4" s="521"/>
      <c r="R4" s="521"/>
      <c r="S4" s="164"/>
      <c r="T4" s="176"/>
      <c r="U4" s="189"/>
      <c r="V4" s="183"/>
      <c r="W4" s="62"/>
    </row>
    <row r="5" spans="1:61">
      <c r="B5" s="125"/>
      <c r="C5" s="475" t="s">
        <v>296</v>
      </c>
      <c r="D5" s="475"/>
      <c r="E5" s="475"/>
      <c r="F5" s="475"/>
      <c r="G5" s="475"/>
      <c r="H5" s="475"/>
      <c r="I5" s="475"/>
      <c r="J5" s="475"/>
      <c r="K5" s="475"/>
      <c r="L5" s="475"/>
      <c r="M5" s="475"/>
      <c r="N5" s="475"/>
      <c r="O5" s="475"/>
      <c r="P5" s="475"/>
      <c r="Q5" s="475"/>
      <c r="R5" s="475"/>
      <c r="S5" s="123"/>
      <c r="U5" s="190"/>
      <c r="W5" s="191"/>
    </row>
    <row r="6" spans="1:61" ht="14.45" customHeight="1">
      <c r="B6" s="127"/>
      <c r="C6" s="17"/>
      <c r="D6" s="15"/>
      <c r="E6" s="15"/>
      <c r="F6" s="15"/>
      <c r="G6" s="15"/>
      <c r="H6" s="15"/>
      <c r="I6" s="15"/>
      <c r="J6" s="15"/>
      <c r="K6" s="15"/>
      <c r="L6" s="15"/>
      <c r="M6" s="15"/>
      <c r="N6" s="15"/>
      <c r="O6" s="15"/>
      <c r="P6" s="15"/>
      <c r="Q6" s="15"/>
      <c r="R6" s="15"/>
      <c r="S6" s="123"/>
      <c r="U6" s="190"/>
      <c r="W6" s="191"/>
    </row>
    <row r="7" spans="1:61" ht="18.600000000000001" customHeight="1">
      <c r="B7" s="113"/>
      <c r="C7" s="445" t="s">
        <v>187</v>
      </c>
      <c r="D7" s="445"/>
      <c r="E7" s="445"/>
      <c r="F7" s="445"/>
      <c r="G7" s="445"/>
      <c r="H7" s="445"/>
      <c r="I7" s="445"/>
      <c r="J7" s="445"/>
      <c r="K7" s="445"/>
      <c r="L7" s="445"/>
      <c r="M7" s="445"/>
      <c r="N7" s="445"/>
      <c r="O7" s="445"/>
      <c r="P7" s="445"/>
      <c r="Q7" s="445"/>
      <c r="R7" s="445"/>
      <c r="S7" s="114"/>
      <c r="T7" s="145"/>
      <c r="U7" s="157"/>
      <c r="V7" s="267"/>
      <c r="W7" s="158"/>
    </row>
    <row r="8" spans="1:61" ht="14.45" customHeight="1">
      <c r="B8" s="128"/>
      <c r="C8" s="475" t="s">
        <v>311</v>
      </c>
      <c r="D8" s="475"/>
      <c r="E8" s="475"/>
      <c r="F8" s="475"/>
      <c r="G8" s="475"/>
      <c r="H8" s="475"/>
      <c r="I8" s="475"/>
      <c r="J8" s="475"/>
      <c r="K8" s="475"/>
      <c r="L8" s="475"/>
      <c r="M8" s="475"/>
      <c r="N8" s="475"/>
      <c r="O8" s="475"/>
      <c r="P8" s="475"/>
      <c r="Q8" s="475"/>
      <c r="R8" s="475"/>
      <c r="S8" s="124"/>
      <c r="T8" s="145"/>
      <c r="U8" s="157"/>
      <c r="V8" s="267"/>
      <c r="W8" s="158"/>
    </row>
    <row r="9" spans="1:61" ht="14.45" customHeight="1">
      <c r="B9" s="157"/>
      <c r="C9" s="146"/>
      <c r="D9" s="146"/>
      <c r="E9" s="146"/>
      <c r="F9" s="146"/>
      <c r="G9" s="146"/>
      <c r="H9" s="146"/>
      <c r="I9" s="146"/>
      <c r="J9" s="146"/>
      <c r="K9" s="146"/>
      <c r="L9" s="165"/>
      <c r="M9" s="166"/>
      <c r="N9" s="146"/>
      <c r="O9" s="146"/>
      <c r="P9" s="146"/>
      <c r="Q9" s="146"/>
      <c r="R9" s="146"/>
      <c r="S9" s="158"/>
      <c r="T9" s="145"/>
      <c r="U9" s="157"/>
      <c r="V9" s="267"/>
      <c r="W9" s="158"/>
    </row>
    <row r="10" spans="1:61" ht="14.45" customHeight="1">
      <c r="B10" s="157"/>
      <c r="C10" s="153" t="s">
        <v>162</v>
      </c>
      <c r="D10" s="483" t="s">
        <v>207</v>
      </c>
      <c r="E10" s="484"/>
      <c r="F10" s="484"/>
      <c r="G10" s="484"/>
      <c r="H10" s="485"/>
      <c r="I10" s="483" t="s">
        <v>179</v>
      </c>
      <c r="J10" s="485"/>
      <c r="K10" s="503" t="s">
        <v>216</v>
      </c>
      <c r="L10" s="504"/>
      <c r="M10" s="504"/>
      <c r="N10" s="505"/>
      <c r="O10" s="503" t="s">
        <v>122</v>
      </c>
      <c r="P10" s="504"/>
      <c r="Q10" s="504"/>
      <c r="R10" s="505"/>
      <c r="S10" s="158"/>
      <c r="T10" s="145"/>
      <c r="U10" s="157"/>
      <c r="V10" s="267"/>
      <c r="W10" s="158"/>
    </row>
    <row r="11" spans="1:61">
      <c r="B11" s="157"/>
      <c r="C11" s="463" t="s">
        <v>71</v>
      </c>
      <c r="D11" s="509" t="s">
        <v>295</v>
      </c>
      <c r="E11" s="510"/>
      <c r="F11" s="510"/>
      <c r="G11" s="510"/>
      <c r="H11" s="511"/>
      <c r="I11" s="501"/>
      <c r="J11" s="502"/>
      <c r="K11" s="506"/>
      <c r="L11" s="507"/>
      <c r="M11" s="507"/>
      <c r="N11" s="508"/>
      <c r="O11" s="506"/>
      <c r="P11" s="507"/>
      <c r="Q11" s="507"/>
      <c r="R11" s="508"/>
      <c r="S11" s="158"/>
      <c r="T11" s="145"/>
      <c r="U11" s="157"/>
      <c r="V11" s="267"/>
      <c r="W11" s="158"/>
    </row>
    <row r="12" spans="1:61" ht="24.6" customHeight="1">
      <c r="B12" s="157"/>
      <c r="C12" s="464"/>
      <c r="D12" s="512"/>
      <c r="E12" s="513"/>
      <c r="F12" s="513"/>
      <c r="G12" s="513"/>
      <c r="H12" s="514"/>
      <c r="I12" s="152"/>
      <c r="J12" s="316" t="s">
        <v>181</v>
      </c>
      <c r="K12" s="564" t="s">
        <v>340</v>
      </c>
      <c r="L12" s="565"/>
      <c r="M12" s="565"/>
      <c r="N12" s="566"/>
      <c r="O12" s="522" t="str">
        <f>IF(V12=1, "Please proceed with Step 2.", "Auditors will be required to verify that the minimum requirements, as indicated in the RSB Principle 4 and respective criteria and indicators, are met.")</f>
        <v>Please proceed with Step 2.</v>
      </c>
      <c r="P12" s="523"/>
      <c r="Q12" s="523"/>
      <c r="R12" s="524"/>
      <c r="S12" s="158"/>
      <c r="T12" s="145"/>
      <c r="U12" s="159"/>
      <c r="V12" s="310">
        <v>1</v>
      </c>
      <c r="W12" s="263"/>
    </row>
    <row r="13" spans="1:61" ht="25.15" customHeight="1">
      <c r="B13" s="157"/>
      <c r="C13" s="465"/>
      <c r="D13" s="515"/>
      <c r="E13" s="516"/>
      <c r="F13" s="516"/>
      <c r="G13" s="516"/>
      <c r="H13" s="517"/>
      <c r="I13" s="152"/>
      <c r="J13" s="316" t="s">
        <v>182</v>
      </c>
      <c r="K13" s="567"/>
      <c r="L13" s="568"/>
      <c r="M13" s="568"/>
      <c r="N13" s="569"/>
      <c r="O13" s="525"/>
      <c r="P13" s="526"/>
      <c r="Q13" s="526"/>
      <c r="R13" s="527"/>
      <c r="S13" s="158"/>
      <c r="T13" s="145"/>
      <c r="U13" s="157"/>
      <c r="V13" s="267"/>
      <c r="W13" s="158"/>
    </row>
    <row r="14" spans="1:61" ht="14.45" customHeight="1">
      <c r="B14" s="157"/>
      <c r="C14" s="146"/>
      <c r="D14" s="146"/>
      <c r="E14" s="146"/>
      <c r="F14" s="146"/>
      <c r="G14" s="146"/>
      <c r="H14" s="146"/>
      <c r="I14" s="146"/>
      <c r="J14" s="146"/>
      <c r="K14" s="146"/>
      <c r="L14" s="165"/>
      <c r="M14" s="166"/>
      <c r="N14" s="146"/>
      <c r="O14" s="146"/>
      <c r="P14" s="146"/>
      <c r="Q14" s="146"/>
      <c r="R14" s="146"/>
      <c r="S14" s="158"/>
      <c r="T14" s="145"/>
      <c r="U14" s="157"/>
      <c r="V14" s="267"/>
      <c r="W14" s="158"/>
    </row>
    <row r="15" spans="1:61" ht="14.45" customHeight="1">
      <c r="B15" s="157"/>
      <c r="C15" s="146"/>
      <c r="D15" s="146"/>
      <c r="E15" s="146"/>
      <c r="F15" s="146"/>
      <c r="G15" s="146"/>
      <c r="H15" s="146"/>
      <c r="I15" s="146"/>
      <c r="J15" s="146"/>
      <c r="K15" s="146"/>
      <c r="L15" s="165"/>
      <c r="M15" s="166"/>
      <c r="N15" s="146"/>
      <c r="O15" s="146"/>
      <c r="P15" s="146"/>
      <c r="Q15" s="146"/>
      <c r="R15" s="146"/>
      <c r="S15" s="158"/>
      <c r="T15" s="145"/>
      <c r="U15" s="157"/>
      <c r="V15" s="267"/>
      <c r="W15" s="158"/>
    </row>
    <row r="16" spans="1:61" ht="21" customHeight="1">
      <c r="B16" s="113"/>
      <c r="C16" s="445" t="s">
        <v>188</v>
      </c>
      <c r="D16" s="445"/>
      <c r="E16" s="445"/>
      <c r="F16" s="445"/>
      <c r="G16" s="445"/>
      <c r="H16" s="445"/>
      <c r="I16" s="445"/>
      <c r="J16" s="445"/>
      <c r="K16" s="445"/>
      <c r="L16" s="445"/>
      <c r="M16" s="445"/>
      <c r="N16" s="445"/>
      <c r="O16" s="445"/>
      <c r="P16" s="445"/>
      <c r="Q16" s="445"/>
      <c r="R16" s="445"/>
      <c r="S16" s="114"/>
      <c r="T16" s="145"/>
      <c r="U16" s="157"/>
      <c r="V16" s="267"/>
      <c r="W16" s="158"/>
    </row>
    <row r="17" spans="1:55" ht="14.45" customHeight="1">
      <c r="B17" s="128"/>
      <c r="C17" s="475" t="s">
        <v>303</v>
      </c>
      <c r="D17" s="475"/>
      <c r="E17" s="475"/>
      <c r="F17" s="475"/>
      <c r="G17" s="475"/>
      <c r="H17" s="475"/>
      <c r="I17" s="475"/>
      <c r="J17" s="475"/>
      <c r="K17" s="475"/>
      <c r="L17" s="475"/>
      <c r="M17" s="475"/>
      <c r="N17" s="475"/>
      <c r="O17" s="475"/>
      <c r="P17" s="475"/>
      <c r="Q17" s="475"/>
      <c r="R17" s="475"/>
      <c r="S17" s="124"/>
      <c r="T17" s="145"/>
      <c r="U17" s="157"/>
      <c r="V17" s="267"/>
      <c r="W17" s="158"/>
    </row>
    <row r="18" spans="1:55" ht="14.45" customHeight="1">
      <c r="B18" s="157"/>
      <c r="C18" s="146"/>
      <c r="D18" s="146"/>
      <c r="E18" s="146"/>
      <c r="F18" s="146"/>
      <c r="G18" s="146"/>
      <c r="H18" s="146"/>
      <c r="I18" s="146"/>
      <c r="J18" s="146"/>
      <c r="K18" s="146"/>
      <c r="L18" s="165"/>
      <c r="M18" s="166"/>
      <c r="N18" s="146"/>
      <c r="O18" s="146"/>
      <c r="P18" s="146"/>
      <c r="Q18" s="146"/>
      <c r="R18" s="146"/>
      <c r="S18" s="158"/>
      <c r="T18" s="145"/>
      <c r="U18" s="157"/>
      <c r="V18" s="267"/>
      <c r="W18" s="158"/>
    </row>
    <row r="19" spans="1:55">
      <c r="B19" s="157"/>
      <c r="C19" s="153" t="s">
        <v>162</v>
      </c>
      <c r="D19" s="483" t="s">
        <v>207</v>
      </c>
      <c r="E19" s="484"/>
      <c r="F19" s="484"/>
      <c r="G19" s="484"/>
      <c r="H19" s="485"/>
      <c r="I19" s="483" t="s">
        <v>179</v>
      </c>
      <c r="J19" s="485"/>
      <c r="K19" s="503" t="s">
        <v>122</v>
      </c>
      <c r="L19" s="504"/>
      <c r="M19" s="504"/>
      <c r="N19" s="504"/>
      <c r="O19" s="504"/>
      <c r="P19" s="504"/>
      <c r="Q19" s="504"/>
      <c r="R19" s="505"/>
      <c r="S19" s="158"/>
      <c r="T19" s="145"/>
      <c r="U19" s="157"/>
      <c r="V19" s="267"/>
      <c r="W19" s="158"/>
    </row>
    <row r="20" spans="1:55" ht="14.45" customHeight="1">
      <c r="B20" s="157"/>
      <c r="C20" s="463" t="s">
        <v>77</v>
      </c>
      <c r="D20" s="509" t="s">
        <v>18</v>
      </c>
      <c r="E20" s="510"/>
      <c r="F20" s="510"/>
      <c r="G20" s="510"/>
      <c r="H20" s="511"/>
      <c r="I20" s="501"/>
      <c r="J20" s="502"/>
      <c r="K20" s="506"/>
      <c r="L20" s="507"/>
      <c r="M20" s="507"/>
      <c r="N20" s="507"/>
      <c r="O20" s="507"/>
      <c r="P20" s="507"/>
      <c r="Q20" s="507"/>
      <c r="R20" s="508"/>
      <c r="S20" s="158"/>
      <c r="T20" s="145"/>
      <c r="U20" s="157"/>
      <c r="V20" s="267"/>
      <c r="W20" s="158"/>
    </row>
    <row r="21" spans="1:55" ht="21" customHeight="1">
      <c r="B21" s="157"/>
      <c r="C21" s="464"/>
      <c r="D21" s="512"/>
      <c r="E21" s="513"/>
      <c r="F21" s="513"/>
      <c r="G21" s="513"/>
      <c r="H21" s="514"/>
      <c r="I21" s="152"/>
      <c r="J21" s="316" t="s">
        <v>181</v>
      </c>
      <c r="K21" s="522" t="str">
        <f>IF(V21=1, "Please proceed with Step 3.", "Auditors will be required to verify that the minimum requirements, as indicated in the RSB Principle 4 and respective criteria and indicators, are met.")</f>
        <v>Please proceed with Step 3.</v>
      </c>
      <c r="L21" s="523"/>
      <c r="M21" s="523"/>
      <c r="N21" s="523"/>
      <c r="O21" s="523"/>
      <c r="P21" s="523"/>
      <c r="Q21" s="523"/>
      <c r="R21" s="524"/>
      <c r="S21" s="158"/>
      <c r="T21" s="145"/>
      <c r="U21" s="159"/>
      <c r="V21" s="310">
        <v>1</v>
      </c>
      <c r="W21" s="263"/>
    </row>
    <row r="22" spans="1:55" ht="21" customHeight="1">
      <c r="B22" s="157"/>
      <c r="C22" s="465"/>
      <c r="D22" s="515"/>
      <c r="E22" s="516"/>
      <c r="F22" s="516"/>
      <c r="G22" s="516"/>
      <c r="H22" s="517"/>
      <c r="I22" s="152"/>
      <c r="J22" s="316" t="s">
        <v>182</v>
      </c>
      <c r="K22" s="525"/>
      <c r="L22" s="526"/>
      <c r="M22" s="526"/>
      <c r="N22" s="526"/>
      <c r="O22" s="526"/>
      <c r="P22" s="526"/>
      <c r="Q22" s="526"/>
      <c r="R22" s="527"/>
      <c r="S22" s="158"/>
      <c r="T22" s="145"/>
      <c r="U22" s="157"/>
      <c r="V22" s="267"/>
      <c r="W22" s="158"/>
    </row>
    <row r="23" spans="1:55" s="15" customFormat="1">
      <c r="A23" s="94"/>
      <c r="B23" s="157"/>
      <c r="C23" s="146"/>
      <c r="D23" s="146"/>
      <c r="E23" s="146"/>
      <c r="F23" s="146"/>
      <c r="G23" s="146"/>
      <c r="H23" s="146"/>
      <c r="I23" s="146"/>
      <c r="J23" s="146"/>
      <c r="K23" s="146"/>
      <c r="L23" s="165"/>
      <c r="M23" s="166"/>
      <c r="N23" s="146"/>
      <c r="O23" s="146"/>
      <c r="P23" s="146"/>
      <c r="Q23" s="146"/>
      <c r="R23" s="146"/>
      <c r="S23" s="158"/>
      <c r="T23" s="145"/>
      <c r="U23" s="157"/>
      <c r="V23" s="267"/>
      <c r="W23" s="15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row>
    <row r="24" spans="1:55">
      <c r="B24" s="190"/>
      <c r="S24" s="191"/>
      <c r="U24" s="190"/>
      <c r="W24" s="191"/>
    </row>
    <row r="25" spans="1:55" s="15" customFormat="1" ht="20.45" customHeight="1">
      <c r="A25" s="94"/>
      <c r="B25" s="113"/>
      <c r="C25" s="445" t="s">
        <v>189</v>
      </c>
      <c r="D25" s="445"/>
      <c r="E25" s="445"/>
      <c r="F25" s="445"/>
      <c r="G25" s="445"/>
      <c r="H25" s="445"/>
      <c r="I25" s="445"/>
      <c r="J25" s="445"/>
      <c r="K25" s="445"/>
      <c r="L25" s="445"/>
      <c r="M25" s="445"/>
      <c r="N25" s="445"/>
      <c r="O25" s="445"/>
      <c r="P25" s="445"/>
      <c r="Q25" s="445"/>
      <c r="R25" s="445"/>
      <c r="S25" s="114"/>
      <c r="T25" s="145"/>
      <c r="U25" s="157"/>
      <c r="V25" s="267"/>
      <c r="W25" s="15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row>
    <row r="26" spans="1:55" s="15" customFormat="1">
      <c r="A26" s="94"/>
      <c r="B26" s="128"/>
      <c r="C26" s="475" t="s">
        <v>303</v>
      </c>
      <c r="D26" s="475"/>
      <c r="E26" s="475"/>
      <c r="F26" s="475"/>
      <c r="G26" s="475"/>
      <c r="H26" s="475"/>
      <c r="I26" s="475"/>
      <c r="J26" s="475"/>
      <c r="K26" s="475"/>
      <c r="L26" s="475"/>
      <c r="M26" s="475"/>
      <c r="N26" s="475"/>
      <c r="O26" s="475"/>
      <c r="P26" s="475"/>
      <c r="Q26" s="475"/>
      <c r="R26" s="475"/>
      <c r="S26" s="124"/>
      <c r="T26" s="145"/>
      <c r="U26" s="157"/>
      <c r="V26" s="267"/>
      <c r="W26" s="15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row>
    <row r="27" spans="1:55" s="15" customFormat="1">
      <c r="A27" s="94"/>
      <c r="B27" s="157"/>
      <c r="C27" s="146"/>
      <c r="D27" s="146"/>
      <c r="E27" s="146"/>
      <c r="F27" s="146"/>
      <c r="G27" s="146"/>
      <c r="H27" s="146"/>
      <c r="I27" s="146"/>
      <c r="J27" s="146"/>
      <c r="K27" s="146"/>
      <c r="L27" s="165"/>
      <c r="M27" s="166"/>
      <c r="N27" s="146"/>
      <c r="O27" s="146"/>
      <c r="P27" s="146"/>
      <c r="Q27" s="146"/>
      <c r="R27" s="146"/>
      <c r="S27" s="158"/>
      <c r="T27" s="145"/>
      <c r="U27" s="157"/>
      <c r="V27" s="267"/>
      <c r="W27" s="15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row>
    <row r="28" spans="1:55" s="15" customFormat="1">
      <c r="A28" s="94"/>
      <c r="B28" s="157"/>
      <c r="C28" s="153" t="s">
        <v>162</v>
      </c>
      <c r="D28" s="483" t="s">
        <v>207</v>
      </c>
      <c r="E28" s="484"/>
      <c r="F28" s="484"/>
      <c r="G28" s="484"/>
      <c r="H28" s="485"/>
      <c r="I28" s="483" t="s">
        <v>179</v>
      </c>
      <c r="J28" s="485"/>
      <c r="K28" s="503" t="s">
        <v>122</v>
      </c>
      <c r="L28" s="504"/>
      <c r="M28" s="504"/>
      <c r="N28" s="504"/>
      <c r="O28" s="504"/>
      <c r="P28" s="504"/>
      <c r="Q28" s="504"/>
      <c r="R28" s="505"/>
      <c r="S28" s="158"/>
      <c r="T28" s="145"/>
      <c r="U28" s="157"/>
      <c r="V28" s="267"/>
      <c r="W28" s="15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row>
    <row r="29" spans="1:55" s="15" customFormat="1">
      <c r="A29" s="94"/>
      <c r="B29" s="157"/>
      <c r="C29" s="463" t="s">
        <v>80</v>
      </c>
      <c r="D29" s="509" t="s">
        <v>190</v>
      </c>
      <c r="E29" s="510"/>
      <c r="F29" s="510"/>
      <c r="G29" s="510"/>
      <c r="H29" s="511"/>
      <c r="I29" s="501"/>
      <c r="J29" s="502"/>
      <c r="K29" s="506"/>
      <c r="L29" s="507"/>
      <c r="M29" s="507"/>
      <c r="N29" s="507"/>
      <c r="O29" s="507"/>
      <c r="P29" s="507"/>
      <c r="Q29" s="507"/>
      <c r="R29" s="508"/>
      <c r="S29" s="158"/>
      <c r="T29" s="145"/>
      <c r="U29" s="157"/>
      <c r="V29" s="267"/>
      <c r="W29" s="15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row>
    <row r="30" spans="1:55" s="15" customFormat="1" ht="27.6" customHeight="1">
      <c r="A30" s="94"/>
      <c r="B30" s="157"/>
      <c r="C30" s="464"/>
      <c r="D30" s="512"/>
      <c r="E30" s="513"/>
      <c r="F30" s="513"/>
      <c r="G30" s="513"/>
      <c r="H30" s="514"/>
      <c r="I30" s="152"/>
      <c r="J30" s="316" t="s">
        <v>181</v>
      </c>
      <c r="K30" s="522" t="str">
        <f>IF(V30=1, "Auditors will be required to verify that the minimum requirements, as indicated in the RSB Principle 4 and respective criteria and indicators, are met. Please proceed to Section 3.", "You are not required to prepare specific evidence of compliance with Principle 4. Auditors can assume that operators comply with the minimum requirements as stated in Principle 4. Please proceed to Section 3.")</f>
        <v>Auditors will be required to verify that the minimum requirements, as indicated in the RSB Principle 4 and respective criteria and indicators, are met. Please proceed to Section 3.</v>
      </c>
      <c r="L30" s="523"/>
      <c r="M30" s="523"/>
      <c r="N30" s="523"/>
      <c r="O30" s="523"/>
      <c r="P30" s="523"/>
      <c r="Q30" s="523"/>
      <c r="R30" s="524"/>
      <c r="S30" s="158"/>
      <c r="T30" s="145"/>
      <c r="U30" s="159"/>
      <c r="V30" s="310">
        <v>1</v>
      </c>
      <c r="W30" s="263"/>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row>
    <row r="31" spans="1:55" s="15" customFormat="1" ht="25.9" customHeight="1">
      <c r="A31" s="94"/>
      <c r="B31" s="157"/>
      <c r="C31" s="465"/>
      <c r="D31" s="515"/>
      <c r="E31" s="516"/>
      <c r="F31" s="516"/>
      <c r="G31" s="516"/>
      <c r="H31" s="517"/>
      <c r="I31" s="152"/>
      <c r="J31" s="316" t="s">
        <v>182</v>
      </c>
      <c r="K31" s="525"/>
      <c r="L31" s="526"/>
      <c r="M31" s="526"/>
      <c r="N31" s="526"/>
      <c r="O31" s="526"/>
      <c r="P31" s="526"/>
      <c r="Q31" s="526"/>
      <c r="R31" s="527"/>
      <c r="S31" s="158"/>
      <c r="T31" s="145"/>
      <c r="U31" s="157"/>
      <c r="V31" s="267"/>
      <c r="W31" s="15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row>
    <row r="32" spans="1:55" s="15" customFormat="1">
      <c r="A32" s="94"/>
      <c r="B32" s="157"/>
      <c r="C32" s="146"/>
      <c r="D32" s="146"/>
      <c r="E32" s="146"/>
      <c r="F32" s="146"/>
      <c r="G32" s="146"/>
      <c r="H32" s="146"/>
      <c r="I32" s="146"/>
      <c r="J32" s="146"/>
      <c r="K32" s="146"/>
      <c r="L32" s="165"/>
      <c r="M32" s="166"/>
      <c r="N32" s="146"/>
      <c r="O32" s="146"/>
      <c r="P32" s="146"/>
      <c r="Q32" s="146"/>
      <c r="R32" s="146"/>
      <c r="S32" s="158"/>
      <c r="T32" s="145"/>
      <c r="U32" s="157"/>
      <c r="V32" s="267"/>
      <c r="W32" s="15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row>
    <row r="33" spans="1:55" s="15" customFormat="1">
      <c r="A33" s="94"/>
      <c r="B33" s="157"/>
      <c r="C33" s="146"/>
      <c r="D33" s="146"/>
      <c r="E33" s="146"/>
      <c r="F33" s="146"/>
      <c r="G33" s="146"/>
      <c r="H33" s="146"/>
      <c r="I33" s="146"/>
      <c r="J33" s="146"/>
      <c r="K33" s="146"/>
      <c r="L33" s="165"/>
      <c r="M33" s="166"/>
      <c r="N33" s="146"/>
      <c r="O33" s="146"/>
      <c r="P33" s="146"/>
      <c r="Q33" s="146"/>
      <c r="R33" s="146"/>
      <c r="S33" s="158"/>
      <c r="T33" s="145"/>
      <c r="U33" s="157"/>
      <c r="V33" s="267"/>
      <c r="W33" s="15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row>
    <row r="34" spans="1:55" s="15" customFormat="1" ht="14.25">
      <c r="A34" s="94"/>
      <c r="B34" s="185"/>
      <c r="C34" s="186"/>
      <c r="D34" s="186"/>
      <c r="E34" s="186"/>
      <c r="I34" s="22"/>
      <c r="J34" s="22"/>
      <c r="P34" s="563" t="s">
        <v>368</v>
      </c>
      <c r="Q34" s="563"/>
      <c r="R34" s="563"/>
      <c r="S34" s="123"/>
      <c r="T34" s="178"/>
      <c r="U34" s="135"/>
      <c r="V34" s="17"/>
      <c r="W34" s="123"/>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row>
    <row r="35" spans="1:55" s="15" customFormat="1" ht="5.45" customHeight="1" thickBot="1">
      <c r="A35" s="94"/>
      <c r="B35" s="560"/>
      <c r="C35" s="561"/>
      <c r="D35" s="561"/>
      <c r="E35" s="561"/>
      <c r="F35" s="561"/>
      <c r="G35" s="561"/>
      <c r="H35" s="561"/>
      <c r="I35" s="561"/>
      <c r="J35" s="561"/>
      <c r="K35" s="561"/>
      <c r="L35" s="561"/>
      <c r="M35" s="561"/>
      <c r="N35" s="561"/>
      <c r="O35" s="561"/>
      <c r="P35" s="561"/>
      <c r="Q35" s="561"/>
      <c r="R35" s="561"/>
      <c r="S35" s="562"/>
      <c r="T35" s="178"/>
      <c r="U35" s="137"/>
      <c r="V35" s="282"/>
      <c r="W35" s="139"/>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row>
    <row r="36" spans="1:55" s="178" customFormat="1" ht="14.25">
      <c r="I36" s="179"/>
      <c r="J36" s="179"/>
      <c r="V36" s="273"/>
    </row>
    <row r="37" spans="1:55" s="178" customFormat="1" ht="14.25">
      <c r="I37" s="179"/>
      <c r="J37" s="179"/>
      <c r="V37" s="273"/>
    </row>
    <row r="38" spans="1:55" s="178" customFormat="1" ht="14.25">
      <c r="I38" s="179"/>
      <c r="J38" s="179"/>
      <c r="V38" s="273"/>
    </row>
    <row r="39" spans="1:55" s="178" customFormat="1" ht="14.25">
      <c r="I39" s="179"/>
      <c r="J39" s="179"/>
      <c r="V39" s="273"/>
    </row>
    <row r="40" spans="1:55" s="178" customFormat="1" ht="14.25">
      <c r="I40" s="179"/>
      <c r="J40" s="179"/>
      <c r="V40" s="273"/>
    </row>
    <row r="41" spans="1:55" s="178" customFormat="1" ht="14.25">
      <c r="I41" s="179"/>
      <c r="J41" s="179"/>
      <c r="V41" s="273"/>
    </row>
    <row r="42" spans="1:55" s="178" customFormat="1" ht="14.25">
      <c r="I42" s="179"/>
      <c r="J42" s="179"/>
      <c r="V42" s="273"/>
    </row>
    <row r="43" spans="1:55" s="178" customFormat="1" ht="14.25">
      <c r="I43" s="179"/>
      <c r="J43" s="179"/>
      <c r="V43" s="273"/>
    </row>
    <row r="44" spans="1:55" s="178" customFormat="1" ht="14.25">
      <c r="I44" s="179"/>
      <c r="J44" s="179"/>
      <c r="V44" s="273"/>
    </row>
    <row r="45" spans="1:55" s="177" customFormat="1">
      <c r="I45" s="180"/>
      <c r="J45" s="180"/>
      <c r="V45" s="283"/>
    </row>
    <row r="46" spans="1:55" s="177" customFormat="1">
      <c r="I46" s="180"/>
      <c r="J46" s="180"/>
      <c r="V46" s="283"/>
    </row>
    <row r="47" spans="1:55" s="177" customFormat="1">
      <c r="I47" s="180"/>
      <c r="J47" s="180"/>
      <c r="V47" s="283"/>
    </row>
    <row r="48" spans="1:55" s="177" customFormat="1">
      <c r="I48" s="180"/>
      <c r="J48" s="180"/>
      <c r="V48" s="283"/>
    </row>
    <row r="49" spans="9:22" s="177" customFormat="1">
      <c r="I49" s="180"/>
      <c r="J49" s="180"/>
      <c r="V49" s="283"/>
    </row>
    <row r="50" spans="9:22" s="177" customFormat="1">
      <c r="I50" s="180"/>
      <c r="J50" s="180"/>
      <c r="V50" s="283"/>
    </row>
    <row r="51" spans="9:22" s="177" customFormat="1">
      <c r="I51" s="180"/>
      <c r="J51" s="180"/>
      <c r="V51" s="283"/>
    </row>
    <row r="52" spans="9:22" s="177" customFormat="1">
      <c r="I52" s="180"/>
      <c r="J52" s="180"/>
      <c r="V52" s="283"/>
    </row>
    <row r="53" spans="9:22" s="177" customFormat="1">
      <c r="I53" s="180"/>
      <c r="J53" s="180"/>
      <c r="V53" s="283"/>
    </row>
    <row r="54" spans="9:22" s="177" customFormat="1">
      <c r="I54" s="180"/>
      <c r="J54" s="180"/>
      <c r="V54" s="283"/>
    </row>
    <row r="55" spans="9:22" s="177" customFormat="1">
      <c r="I55" s="180"/>
      <c r="J55" s="180"/>
      <c r="V55" s="283"/>
    </row>
    <row r="56" spans="9:22" s="177" customFormat="1">
      <c r="I56" s="180"/>
      <c r="J56" s="180"/>
      <c r="V56" s="283"/>
    </row>
    <row r="57" spans="9:22" s="177" customFormat="1">
      <c r="I57" s="180"/>
      <c r="J57" s="180"/>
      <c r="V57" s="283"/>
    </row>
    <row r="58" spans="9:22" s="177" customFormat="1">
      <c r="I58" s="180"/>
      <c r="J58" s="180"/>
      <c r="V58" s="283"/>
    </row>
    <row r="59" spans="9:22" s="177" customFormat="1">
      <c r="I59" s="180"/>
      <c r="J59" s="180"/>
      <c r="V59" s="283"/>
    </row>
    <row r="60" spans="9:22" s="177" customFormat="1">
      <c r="I60" s="180"/>
      <c r="J60" s="180"/>
      <c r="V60" s="283"/>
    </row>
    <row r="61" spans="9:22" s="177" customFormat="1">
      <c r="I61" s="180"/>
      <c r="J61" s="180"/>
      <c r="V61" s="283"/>
    </row>
    <row r="62" spans="9:22" s="177" customFormat="1">
      <c r="I62" s="180"/>
      <c r="J62" s="180"/>
      <c r="V62" s="283"/>
    </row>
    <row r="63" spans="9:22" s="177" customFormat="1">
      <c r="I63" s="180"/>
      <c r="J63" s="180"/>
      <c r="V63" s="283"/>
    </row>
    <row r="64" spans="9:22" s="177" customFormat="1">
      <c r="I64" s="180"/>
      <c r="J64" s="180"/>
      <c r="V64" s="283"/>
    </row>
    <row r="65" spans="9:22" s="177" customFormat="1">
      <c r="I65" s="180"/>
      <c r="J65" s="180"/>
      <c r="V65" s="283"/>
    </row>
    <row r="66" spans="9:22" s="177" customFormat="1">
      <c r="I66" s="180"/>
      <c r="J66" s="180"/>
      <c r="V66" s="283"/>
    </row>
    <row r="67" spans="9:22" s="177" customFormat="1">
      <c r="I67" s="180"/>
      <c r="J67" s="180"/>
      <c r="V67" s="283"/>
    </row>
    <row r="68" spans="9:22" s="177" customFormat="1">
      <c r="I68" s="180"/>
      <c r="J68" s="180"/>
      <c r="V68" s="283"/>
    </row>
    <row r="69" spans="9:22" s="177" customFormat="1">
      <c r="I69" s="180"/>
      <c r="J69" s="180"/>
      <c r="V69" s="283"/>
    </row>
    <row r="70" spans="9:22" s="177" customFormat="1">
      <c r="I70" s="180"/>
      <c r="J70" s="180"/>
      <c r="V70" s="283"/>
    </row>
    <row r="71" spans="9:22" s="177" customFormat="1">
      <c r="I71" s="180"/>
      <c r="J71" s="180"/>
      <c r="V71" s="283"/>
    </row>
    <row r="72" spans="9:22" s="177" customFormat="1">
      <c r="I72" s="180"/>
      <c r="J72" s="180"/>
      <c r="V72" s="283"/>
    </row>
    <row r="73" spans="9:22" s="177" customFormat="1">
      <c r="I73" s="180"/>
      <c r="J73" s="180"/>
      <c r="V73" s="283"/>
    </row>
    <row r="74" spans="9:22" s="177" customFormat="1">
      <c r="I74" s="180"/>
      <c r="J74" s="180"/>
      <c r="V74" s="283"/>
    </row>
    <row r="75" spans="9:22" s="177" customFormat="1">
      <c r="I75" s="180"/>
      <c r="J75" s="180"/>
      <c r="V75" s="283"/>
    </row>
    <row r="76" spans="9:22" s="177" customFormat="1">
      <c r="I76" s="180"/>
      <c r="J76" s="180"/>
      <c r="V76" s="283"/>
    </row>
    <row r="77" spans="9:22" s="177" customFormat="1">
      <c r="I77" s="180"/>
      <c r="J77" s="180"/>
      <c r="V77" s="283"/>
    </row>
    <row r="78" spans="9:22" s="177" customFormat="1">
      <c r="I78" s="180"/>
      <c r="J78" s="180"/>
      <c r="V78" s="283"/>
    </row>
    <row r="79" spans="9:22" s="177" customFormat="1">
      <c r="I79" s="180"/>
      <c r="J79" s="180"/>
      <c r="V79" s="283"/>
    </row>
    <row r="80" spans="9:22" s="177" customFormat="1">
      <c r="I80" s="180"/>
      <c r="J80" s="180"/>
      <c r="V80" s="283"/>
    </row>
    <row r="81" spans="9:22" s="177" customFormat="1">
      <c r="I81" s="180"/>
      <c r="J81" s="180"/>
      <c r="V81" s="283"/>
    </row>
    <row r="82" spans="9:22" s="177" customFormat="1">
      <c r="I82" s="180"/>
      <c r="J82" s="180"/>
      <c r="V82" s="283"/>
    </row>
    <row r="83" spans="9:22" s="177" customFormat="1">
      <c r="I83" s="180"/>
      <c r="J83" s="180"/>
      <c r="V83" s="283"/>
    </row>
    <row r="84" spans="9:22" s="177" customFormat="1">
      <c r="I84" s="180"/>
      <c r="J84" s="180"/>
      <c r="V84" s="283"/>
    </row>
    <row r="85" spans="9:22" s="177" customFormat="1">
      <c r="I85" s="180"/>
      <c r="J85" s="180"/>
      <c r="V85" s="283"/>
    </row>
    <row r="86" spans="9:22" s="177" customFormat="1">
      <c r="I86" s="180"/>
      <c r="J86" s="180"/>
      <c r="V86" s="283"/>
    </row>
    <row r="87" spans="9:22" s="177" customFormat="1">
      <c r="I87" s="180"/>
      <c r="J87" s="180"/>
      <c r="V87" s="283"/>
    </row>
    <row r="88" spans="9:22" s="177" customFormat="1">
      <c r="I88" s="180"/>
      <c r="J88" s="180"/>
      <c r="V88" s="283"/>
    </row>
    <row r="89" spans="9:22" s="177" customFormat="1">
      <c r="I89" s="180"/>
      <c r="J89" s="180"/>
      <c r="V89" s="283"/>
    </row>
    <row r="90" spans="9:22" s="177" customFormat="1">
      <c r="I90" s="180"/>
      <c r="J90" s="180"/>
      <c r="V90" s="283"/>
    </row>
    <row r="91" spans="9:22" s="177" customFormat="1">
      <c r="I91" s="180"/>
      <c r="J91" s="180"/>
      <c r="V91" s="283"/>
    </row>
    <row r="92" spans="9:22" s="177" customFormat="1">
      <c r="I92" s="180"/>
      <c r="J92" s="180"/>
      <c r="V92" s="283"/>
    </row>
    <row r="93" spans="9:22" s="177" customFormat="1">
      <c r="I93" s="180"/>
      <c r="J93" s="180"/>
      <c r="V93" s="283"/>
    </row>
    <row r="94" spans="9:22" s="177" customFormat="1">
      <c r="I94" s="180"/>
      <c r="J94" s="180"/>
      <c r="V94" s="283"/>
    </row>
    <row r="95" spans="9:22" s="177" customFormat="1">
      <c r="I95" s="180"/>
      <c r="J95" s="180"/>
      <c r="V95" s="283"/>
    </row>
    <row r="96" spans="9:22" s="177" customFormat="1">
      <c r="I96" s="180"/>
      <c r="J96" s="180"/>
      <c r="V96" s="283"/>
    </row>
    <row r="97" spans="9:22" s="177" customFormat="1">
      <c r="I97" s="180"/>
      <c r="J97" s="180"/>
      <c r="V97" s="283"/>
    </row>
    <row r="98" spans="9:22" s="177" customFormat="1">
      <c r="I98" s="180"/>
      <c r="J98" s="180"/>
      <c r="V98" s="283"/>
    </row>
    <row r="99" spans="9:22" s="177" customFormat="1">
      <c r="I99" s="180"/>
      <c r="J99" s="180"/>
      <c r="V99" s="283"/>
    </row>
    <row r="100" spans="9:22" s="177" customFormat="1">
      <c r="I100" s="180"/>
      <c r="J100" s="180"/>
      <c r="V100" s="283"/>
    </row>
    <row r="101" spans="9:22" s="177" customFormat="1">
      <c r="I101" s="180"/>
      <c r="J101" s="180"/>
      <c r="V101" s="283"/>
    </row>
    <row r="102" spans="9:22" s="177" customFormat="1">
      <c r="I102" s="180"/>
      <c r="J102" s="180"/>
      <c r="V102" s="283"/>
    </row>
    <row r="103" spans="9:22" s="177" customFormat="1">
      <c r="I103" s="180"/>
      <c r="J103" s="180"/>
      <c r="V103" s="283"/>
    </row>
    <row r="104" spans="9:22" s="177" customFormat="1">
      <c r="I104" s="180"/>
      <c r="J104" s="180"/>
      <c r="V104" s="283"/>
    </row>
    <row r="105" spans="9:22" s="177" customFormat="1">
      <c r="I105" s="180"/>
      <c r="J105" s="180"/>
      <c r="V105" s="283"/>
    </row>
    <row r="106" spans="9:22" s="177" customFormat="1">
      <c r="I106" s="180"/>
      <c r="J106" s="180"/>
      <c r="V106" s="283"/>
    </row>
    <row r="107" spans="9:22" s="177" customFormat="1">
      <c r="I107" s="180"/>
      <c r="J107" s="180"/>
      <c r="V107" s="283"/>
    </row>
    <row r="108" spans="9:22" s="177" customFormat="1">
      <c r="I108" s="180"/>
      <c r="J108" s="180"/>
      <c r="V108" s="283"/>
    </row>
    <row r="109" spans="9:22" s="177" customFormat="1">
      <c r="I109" s="180"/>
      <c r="J109" s="180"/>
      <c r="V109" s="283"/>
    </row>
    <row r="110" spans="9:22" s="177" customFormat="1">
      <c r="I110" s="180"/>
      <c r="J110" s="180"/>
      <c r="V110" s="283"/>
    </row>
    <row r="111" spans="9:22" s="177" customFormat="1">
      <c r="I111" s="180"/>
      <c r="J111" s="180"/>
      <c r="V111" s="283"/>
    </row>
    <row r="112" spans="9:22" s="177" customFormat="1">
      <c r="I112" s="180"/>
      <c r="J112" s="180"/>
      <c r="V112" s="283"/>
    </row>
    <row r="113" spans="9:22" s="177" customFormat="1">
      <c r="I113" s="180"/>
      <c r="J113" s="180"/>
      <c r="V113" s="283"/>
    </row>
    <row r="114" spans="9:22" s="177" customFormat="1">
      <c r="I114" s="180"/>
      <c r="J114" s="180"/>
      <c r="V114" s="283"/>
    </row>
    <row r="115" spans="9:22" s="177" customFormat="1">
      <c r="I115" s="180"/>
      <c r="J115" s="180"/>
      <c r="V115" s="283"/>
    </row>
    <row r="116" spans="9:22" s="177" customFormat="1">
      <c r="I116" s="180"/>
      <c r="J116" s="180"/>
      <c r="V116" s="283"/>
    </row>
    <row r="117" spans="9:22" s="177" customFormat="1">
      <c r="I117" s="180"/>
      <c r="J117" s="180"/>
      <c r="V117" s="283"/>
    </row>
    <row r="118" spans="9:22" s="177" customFormat="1">
      <c r="I118" s="180"/>
      <c r="J118" s="180"/>
      <c r="V118" s="283"/>
    </row>
    <row r="119" spans="9:22" s="177" customFormat="1">
      <c r="I119" s="180"/>
      <c r="J119" s="180"/>
      <c r="V119" s="283"/>
    </row>
    <row r="120" spans="9:22" s="177" customFormat="1">
      <c r="I120" s="180"/>
      <c r="J120" s="180"/>
      <c r="V120" s="283"/>
    </row>
    <row r="121" spans="9:22" s="177" customFormat="1">
      <c r="I121" s="180"/>
      <c r="J121" s="180"/>
      <c r="V121" s="283"/>
    </row>
    <row r="122" spans="9:22" s="177" customFormat="1">
      <c r="I122" s="180"/>
      <c r="J122" s="180"/>
      <c r="V122" s="283"/>
    </row>
    <row r="123" spans="9:22" s="177" customFormat="1">
      <c r="I123" s="180"/>
      <c r="J123" s="180"/>
      <c r="V123" s="283"/>
    </row>
  </sheetData>
  <sheetProtection algorithmName="SHA-512" hashValue="3E8gsR/iYm9a2r5iNqegPnDKOQ2D8m8EqY427+sj4uRdwfF/W5du1jGFE4Ws4/mNGyCu3BHpslTF+r+9qyqJlQ==" saltValue="OEeyj9OZGwn+WVFMFunbgQ==" spinCount="100000" sheet="1" objects="1" scenarios="1"/>
  <mergeCells count="41">
    <mergeCell ref="K21:R22"/>
    <mergeCell ref="C16:R16"/>
    <mergeCell ref="C17:R17"/>
    <mergeCell ref="K12:N13"/>
    <mergeCell ref="I10:J11"/>
    <mergeCell ref="I19:J20"/>
    <mergeCell ref="C11:C13"/>
    <mergeCell ref="D20:H22"/>
    <mergeCell ref="C20:C22"/>
    <mergeCell ref="I1:I2"/>
    <mergeCell ref="B35:S35"/>
    <mergeCell ref="C26:R26"/>
    <mergeCell ref="D28:H28"/>
    <mergeCell ref="K30:R31"/>
    <mergeCell ref="P34:R34"/>
    <mergeCell ref="I28:J29"/>
    <mergeCell ref="K28:R29"/>
    <mergeCell ref="D29:H31"/>
    <mergeCell ref="C29:C31"/>
    <mergeCell ref="C25:R25"/>
    <mergeCell ref="D19:H19"/>
    <mergeCell ref="K19:R20"/>
    <mergeCell ref="K10:N11"/>
    <mergeCell ref="O10:R11"/>
    <mergeCell ref="D11:H13"/>
    <mergeCell ref="J1:J2"/>
    <mergeCell ref="O12:R13"/>
    <mergeCell ref="U1:W2"/>
    <mergeCell ref="C4:R4"/>
    <mergeCell ref="C7:R7"/>
    <mergeCell ref="C8:R8"/>
    <mergeCell ref="D10:H10"/>
    <mergeCell ref="C5:R5"/>
    <mergeCell ref="B1:C2"/>
    <mergeCell ref="D1:D2"/>
    <mergeCell ref="E1:E2"/>
    <mergeCell ref="F1:F2"/>
    <mergeCell ref="G1:G2"/>
    <mergeCell ref="K1:K2"/>
    <mergeCell ref="L1:M2"/>
    <mergeCell ref="H1:H2"/>
  </mergeCells>
  <hyperlinks>
    <hyperlink ref="B1:C2" location="Home!C14" display="HOME" xr:uid="{0FE8C3D0-712F-4178-BA0D-339746AB45D1}"/>
    <hyperlink ref="D1:D2" location="Instructions!C4" display="INSTRUCTIONS" xr:uid="{4508A842-5F50-48CA-A455-5FD09A0A8D15}"/>
    <hyperlink ref="E1:E2" location="'PO Details'!C4" display="PO DETAILS" xr:uid="{E663A5B1-180F-456D-99E8-60B49BD7AD6D}"/>
    <hyperlink ref="F1:F2" location="'Section 1_P2'!C4" display="SECTION 1" xr:uid="{9D0DD0DE-1DD4-4DE3-95B4-802FC1366B65}"/>
    <hyperlink ref="G1:G2" location="'Section 2_P4'!C4" display="SECTION 2" xr:uid="{C92440ED-7E60-43A6-8E90-E0655C5D3354}"/>
    <hyperlink ref="H1:H2" location="'Section 3_P5'!C4" display="SECTION 3" xr:uid="{1CBF2786-9D49-4F0C-82E9-EF41EED4A5BD}"/>
    <hyperlink ref="J1:J2" location="'Section 5_P7'!C4" display="SECTION 5" xr:uid="{03CA63F8-79CF-412F-9871-BDB601A9FE98}"/>
    <hyperlink ref="K1:K2" location="'Section 6_EF'!C4" display="SECTION 6" xr:uid="{1271DD6F-7F02-4CB9-9B04-6241B2794217}"/>
    <hyperlink ref="L1:M2" location="'Section 7_P12'!C4" display="SECTION 7" xr:uid="{F31C14AE-BE79-41D7-BB85-C307F8D4C362}"/>
    <hyperlink ref="I1:I2" location="'Section 4_P6'!C4" display="SECTION 4" xr:uid="{FAB902EE-7E76-4C4F-BA93-985BF256F7E6}"/>
    <hyperlink ref="K12:N13" r:id="rId1" display="The WGI is published by the World Bank. Visit the website by clicking this link: https://www.worldbank.org/en/publication/worldwide-governance-indicators/interactive-data-access" xr:uid="{6ADA550B-5D7F-4A6C-B151-D8F7563B2887}"/>
    <hyperlink ref="P34:R34" location="'Section 3_P5'!C4" display="Click here to go to Section 3" xr:uid="{3B504369-830C-47E9-9013-5C68DCCD8874}"/>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 r:id="rId4" name="Option Button 13">
              <controlPr locked="0" defaultSize="0" autoFill="0" autoLine="0" autoPict="0" altText="">
                <anchor>
                  <from>
                    <xdr:col>8</xdr:col>
                    <xdr:colOff>304800</xdr:colOff>
                    <xdr:row>11</xdr:row>
                    <xdr:rowOff>28575</xdr:rowOff>
                  </from>
                  <to>
                    <xdr:col>8</xdr:col>
                    <xdr:colOff>666750</xdr:colOff>
                    <xdr:row>11</xdr:row>
                    <xdr:rowOff>247650</xdr:rowOff>
                  </to>
                </anchor>
              </controlPr>
            </control>
          </mc:Choice>
        </mc:AlternateContent>
        <mc:AlternateContent xmlns:mc="http://schemas.openxmlformats.org/markup-compatibility/2006">
          <mc:Choice Requires="x14">
            <control shapeId="13" r:id="rId5" name="Option Button 14">
              <controlPr locked="0" defaultSize="0" autoFill="0" autoLine="0" autoPict="0">
                <anchor>
                  <from>
                    <xdr:col>8</xdr:col>
                    <xdr:colOff>304800</xdr:colOff>
                    <xdr:row>12</xdr:row>
                    <xdr:rowOff>38100</xdr:rowOff>
                  </from>
                  <to>
                    <xdr:col>8</xdr:col>
                    <xdr:colOff>628650</xdr:colOff>
                    <xdr:row>12</xdr:row>
                    <xdr:rowOff>295275</xdr:rowOff>
                  </to>
                </anchor>
              </controlPr>
            </control>
          </mc:Choice>
        </mc:AlternateContent>
        <mc:AlternateContent xmlns:mc="http://schemas.openxmlformats.org/markup-compatibility/2006">
          <mc:Choice Requires="x14">
            <control shapeId="14" r:id="rId6" name="Group Box 15">
              <controlPr defaultSize="0" autoFill="0" autoPict="0" altText="Select">
                <anchor>
                  <from>
                    <xdr:col>8</xdr:col>
                    <xdr:colOff>9525</xdr:colOff>
                    <xdr:row>10</xdr:row>
                    <xdr:rowOff>47625</xdr:rowOff>
                  </from>
                  <to>
                    <xdr:col>9</xdr:col>
                    <xdr:colOff>0</xdr:colOff>
                    <xdr:row>13</xdr:row>
                    <xdr:rowOff>0</xdr:rowOff>
                  </to>
                </anchor>
              </controlPr>
            </control>
          </mc:Choice>
        </mc:AlternateContent>
        <mc:AlternateContent xmlns:mc="http://schemas.openxmlformats.org/markup-compatibility/2006">
          <mc:Choice Requires="x14">
            <control shapeId="10256" r:id="rId7" name="Option Button 16">
              <controlPr locked="0" defaultSize="0" autoFill="0" autoLine="0" autoPict="0" altText="">
                <anchor>
                  <from>
                    <xdr:col>8</xdr:col>
                    <xdr:colOff>314325</xdr:colOff>
                    <xdr:row>20</xdr:row>
                    <xdr:rowOff>57150</xdr:rowOff>
                  </from>
                  <to>
                    <xdr:col>8</xdr:col>
                    <xdr:colOff>685800</xdr:colOff>
                    <xdr:row>20</xdr:row>
                    <xdr:rowOff>247650</xdr:rowOff>
                  </to>
                </anchor>
              </controlPr>
            </control>
          </mc:Choice>
        </mc:AlternateContent>
        <mc:AlternateContent xmlns:mc="http://schemas.openxmlformats.org/markup-compatibility/2006">
          <mc:Choice Requires="x14">
            <control shapeId="10257" r:id="rId8" name="Option Button 17">
              <controlPr locked="0" defaultSize="0" autoFill="0" autoLine="0" autoPict="0">
                <anchor>
                  <from>
                    <xdr:col>8</xdr:col>
                    <xdr:colOff>323850</xdr:colOff>
                    <xdr:row>21</xdr:row>
                    <xdr:rowOff>19050</xdr:rowOff>
                  </from>
                  <to>
                    <xdr:col>8</xdr:col>
                    <xdr:colOff>657225</xdr:colOff>
                    <xdr:row>22</xdr:row>
                    <xdr:rowOff>0</xdr:rowOff>
                  </to>
                </anchor>
              </controlPr>
            </control>
          </mc:Choice>
        </mc:AlternateContent>
        <mc:AlternateContent xmlns:mc="http://schemas.openxmlformats.org/markup-compatibility/2006">
          <mc:Choice Requires="x14">
            <control shapeId="10258" r:id="rId9" name="Group Box 18">
              <controlPr defaultSize="0" autoFill="0" autoPict="0" altText="Select">
                <anchor>
                  <from>
                    <xdr:col>8</xdr:col>
                    <xdr:colOff>9525</xdr:colOff>
                    <xdr:row>19</xdr:row>
                    <xdr:rowOff>38100</xdr:rowOff>
                  </from>
                  <to>
                    <xdr:col>9</xdr:col>
                    <xdr:colOff>0</xdr:colOff>
                    <xdr:row>22</xdr:row>
                    <xdr:rowOff>0</xdr:rowOff>
                  </to>
                </anchor>
              </controlPr>
            </control>
          </mc:Choice>
        </mc:AlternateContent>
        <mc:AlternateContent xmlns:mc="http://schemas.openxmlformats.org/markup-compatibility/2006">
          <mc:Choice Requires="x14">
            <control shapeId="10259" r:id="rId10" name="Option Button 19">
              <controlPr locked="0" defaultSize="0" autoFill="0" autoLine="0" autoPict="0" altText="">
                <anchor>
                  <from>
                    <xdr:col>8</xdr:col>
                    <xdr:colOff>314325</xdr:colOff>
                    <xdr:row>29</xdr:row>
                    <xdr:rowOff>38100</xdr:rowOff>
                  </from>
                  <to>
                    <xdr:col>8</xdr:col>
                    <xdr:colOff>685800</xdr:colOff>
                    <xdr:row>29</xdr:row>
                    <xdr:rowOff>295275</xdr:rowOff>
                  </to>
                </anchor>
              </controlPr>
            </control>
          </mc:Choice>
        </mc:AlternateContent>
        <mc:AlternateContent xmlns:mc="http://schemas.openxmlformats.org/markup-compatibility/2006">
          <mc:Choice Requires="x14">
            <control shapeId="10260" r:id="rId11" name="Option Button 20">
              <controlPr locked="0" defaultSize="0" autoFill="0" autoLine="0" autoPict="0">
                <anchor>
                  <from>
                    <xdr:col>8</xdr:col>
                    <xdr:colOff>323850</xdr:colOff>
                    <xdr:row>30</xdr:row>
                    <xdr:rowOff>19050</xdr:rowOff>
                  </from>
                  <to>
                    <xdr:col>8</xdr:col>
                    <xdr:colOff>657225</xdr:colOff>
                    <xdr:row>30</xdr:row>
                    <xdr:rowOff>314325</xdr:rowOff>
                  </to>
                </anchor>
              </controlPr>
            </control>
          </mc:Choice>
        </mc:AlternateContent>
        <mc:AlternateContent xmlns:mc="http://schemas.openxmlformats.org/markup-compatibility/2006">
          <mc:Choice Requires="x14">
            <control shapeId="10261" r:id="rId12" name="Group Box 21">
              <controlPr defaultSize="0" autoFill="0" autoPict="0" altText="Select">
                <anchor>
                  <from>
                    <xdr:col>8</xdr:col>
                    <xdr:colOff>9525</xdr:colOff>
                    <xdr:row>28</xdr:row>
                    <xdr:rowOff>85725</xdr:rowOff>
                  </from>
                  <to>
                    <xdr:col>9</xdr:col>
                    <xdr:colOff>0</xdr:colOff>
                    <xdr:row>30</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14560"/>
  </sheetPr>
  <dimension ref="A1:BI240"/>
  <sheetViews>
    <sheetView showGridLines="0" zoomScale="90" zoomScaleNormal="90" workbookViewId="0">
      <pane ySplit="4" topLeftCell="A5" activePane="bottomLeft" state="frozen"/>
      <selection pane="bottomLeft" activeCell="F1" sqref="F1:F2"/>
    </sheetView>
  </sheetViews>
  <sheetFormatPr defaultColWidth="8.85546875" defaultRowHeight="14.25"/>
  <cols>
    <col min="1" max="1" width="1.140625" style="94" customWidth="1"/>
    <col min="2" max="2" width="3" style="15" customWidth="1"/>
    <col min="3" max="3" width="9" style="15" customWidth="1"/>
    <col min="4" max="4" width="17" style="15" customWidth="1"/>
    <col min="5" max="5" width="13.28515625" style="15" customWidth="1"/>
    <col min="6" max="6" width="12.5703125" style="15" customWidth="1"/>
    <col min="7" max="7" width="12.28515625" style="15" customWidth="1"/>
    <col min="8" max="8" width="13.42578125" style="15" bestFit="1" customWidth="1"/>
    <col min="9" max="9" width="14.28515625" style="15" customWidth="1"/>
    <col min="10" max="10" width="12.42578125" style="15" customWidth="1"/>
    <col min="11" max="11" width="12.7109375" style="15" customWidth="1"/>
    <col min="12" max="12" width="8.7109375" style="15" customWidth="1"/>
    <col min="13" max="17" width="8.85546875" style="15"/>
    <col min="18" max="18" width="24.42578125" style="15" customWidth="1"/>
    <col min="19" max="19" width="3.28515625" style="15" customWidth="1"/>
    <col min="20" max="20" width="4.5703125" style="178" customWidth="1"/>
    <col min="21" max="21" width="3.140625" style="15" hidden="1" customWidth="1"/>
    <col min="22" max="22" width="4.7109375" style="17" hidden="1" customWidth="1"/>
    <col min="23" max="23" width="3.85546875" style="15" hidden="1" customWidth="1"/>
    <col min="24" max="55" width="8.85546875" style="178"/>
    <col min="56" max="16384" width="8.85546875" style="15"/>
  </cols>
  <sheetData>
    <row r="1" spans="1:61" s="13" customFormat="1">
      <c r="A1" s="102"/>
      <c r="B1" s="541" t="s">
        <v>55</v>
      </c>
      <c r="C1" s="542"/>
      <c r="D1" s="474" t="s">
        <v>56</v>
      </c>
      <c r="E1" s="474" t="s">
        <v>131</v>
      </c>
      <c r="F1" s="474" t="s">
        <v>132</v>
      </c>
      <c r="G1" s="474" t="s">
        <v>133</v>
      </c>
      <c r="H1" s="570" t="s">
        <v>134</v>
      </c>
      <c r="I1" s="474" t="s">
        <v>135</v>
      </c>
      <c r="J1" s="474" t="s">
        <v>136</v>
      </c>
      <c r="K1" s="474" t="s">
        <v>137</v>
      </c>
      <c r="L1" s="477" t="s">
        <v>138</v>
      </c>
      <c r="M1" s="477"/>
      <c r="N1" s="56"/>
      <c r="O1" s="56"/>
      <c r="P1" s="56"/>
      <c r="Q1" s="56"/>
      <c r="R1" s="56"/>
      <c r="S1" s="57"/>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row>
    <row r="2" spans="1:61" s="13" customFormat="1" ht="15" thickBot="1">
      <c r="A2" s="102"/>
      <c r="B2" s="481"/>
      <c r="C2" s="482"/>
      <c r="D2" s="386"/>
      <c r="E2" s="386"/>
      <c r="F2" s="386"/>
      <c r="G2" s="385"/>
      <c r="H2" s="571"/>
      <c r="I2" s="386"/>
      <c r="J2" s="386"/>
      <c r="K2" s="385"/>
      <c r="L2" s="478"/>
      <c r="M2" s="478"/>
      <c r="N2" s="59"/>
      <c r="O2" s="59"/>
      <c r="P2" s="59"/>
      <c r="Q2" s="59"/>
      <c r="R2" s="59"/>
      <c r="S2" s="60"/>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row>
    <row r="3" spans="1:61" s="44" customFormat="1" ht="15">
      <c r="A3" s="97"/>
      <c r="B3" s="99"/>
      <c r="C3" s="100"/>
      <c r="D3" s="100"/>
      <c r="E3" s="100"/>
      <c r="F3" s="100"/>
      <c r="G3" s="100"/>
      <c r="H3" s="100"/>
      <c r="I3" s="100"/>
      <c r="J3" s="100"/>
      <c r="K3" s="100"/>
      <c r="L3" s="100"/>
      <c r="M3" s="100"/>
      <c r="N3" s="100"/>
      <c r="O3" s="100"/>
      <c r="P3" s="100"/>
      <c r="Q3" s="100"/>
      <c r="R3" s="100"/>
      <c r="S3" s="101"/>
      <c r="T3" s="58"/>
      <c r="U3" s="155"/>
      <c r="V3" s="265"/>
      <c r="W3" s="154"/>
    </row>
    <row r="4" spans="1:61" s="44" customFormat="1" ht="26.25">
      <c r="A4" s="94"/>
      <c r="B4" s="61"/>
      <c r="C4" s="521" t="s">
        <v>153</v>
      </c>
      <c r="D4" s="521"/>
      <c r="E4" s="521"/>
      <c r="F4" s="521"/>
      <c r="G4" s="521"/>
      <c r="H4" s="521"/>
      <c r="I4" s="521"/>
      <c r="J4" s="521"/>
      <c r="K4" s="521"/>
      <c r="L4" s="521"/>
      <c r="M4" s="521"/>
      <c r="N4" s="521"/>
      <c r="O4" s="521"/>
      <c r="P4" s="521"/>
      <c r="Q4" s="521"/>
      <c r="R4" s="521"/>
      <c r="S4" s="164"/>
      <c r="T4" s="176"/>
      <c r="U4" s="192"/>
      <c r="V4" s="266"/>
      <c r="W4" s="62"/>
    </row>
    <row r="5" spans="1:61">
      <c r="B5" s="125"/>
      <c r="C5" s="475" t="s">
        <v>402</v>
      </c>
      <c r="D5" s="475"/>
      <c r="E5" s="475"/>
      <c r="F5" s="475"/>
      <c r="G5" s="475"/>
      <c r="H5" s="475"/>
      <c r="I5" s="475"/>
      <c r="J5" s="475"/>
      <c r="K5" s="475"/>
      <c r="L5" s="475"/>
      <c r="M5" s="475"/>
      <c r="N5" s="475"/>
      <c r="O5" s="475"/>
      <c r="P5" s="475"/>
      <c r="Q5" s="475"/>
      <c r="R5" s="475"/>
      <c r="S5" s="123"/>
      <c r="U5" s="135"/>
      <c r="W5" s="123"/>
    </row>
    <row r="6" spans="1:61">
      <c r="B6" s="127"/>
      <c r="C6" s="17"/>
      <c r="S6" s="123"/>
      <c r="U6" s="135"/>
      <c r="W6" s="123"/>
    </row>
    <row r="7" spans="1:61" ht="19.899999999999999" customHeight="1">
      <c r="B7" s="113"/>
      <c r="C7" s="445" t="s">
        <v>191</v>
      </c>
      <c r="D7" s="445"/>
      <c r="E7" s="445"/>
      <c r="F7" s="445"/>
      <c r="G7" s="445"/>
      <c r="H7" s="445"/>
      <c r="I7" s="445"/>
      <c r="J7" s="445"/>
      <c r="K7" s="445"/>
      <c r="L7" s="445"/>
      <c r="M7" s="445"/>
      <c r="N7" s="445"/>
      <c r="O7" s="445"/>
      <c r="P7" s="445"/>
      <c r="Q7" s="445"/>
      <c r="R7" s="445"/>
      <c r="S7" s="114"/>
      <c r="T7" s="145"/>
      <c r="U7" s="157"/>
      <c r="V7" s="267"/>
      <c r="W7" s="158"/>
    </row>
    <row r="8" spans="1:61" ht="15">
      <c r="B8" s="128"/>
      <c r="C8" s="475" t="s">
        <v>303</v>
      </c>
      <c r="D8" s="475"/>
      <c r="E8" s="475"/>
      <c r="F8" s="475"/>
      <c r="G8" s="475"/>
      <c r="H8" s="475"/>
      <c r="I8" s="475"/>
      <c r="J8" s="475"/>
      <c r="K8" s="475"/>
      <c r="L8" s="475"/>
      <c r="M8" s="475"/>
      <c r="N8" s="475"/>
      <c r="O8" s="475"/>
      <c r="P8" s="475"/>
      <c r="Q8" s="475"/>
      <c r="R8" s="475"/>
      <c r="S8" s="124"/>
      <c r="T8" s="145"/>
      <c r="U8" s="157"/>
      <c r="V8" s="267"/>
      <c r="W8" s="158"/>
    </row>
    <row r="9" spans="1:61" ht="15">
      <c r="B9" s="167"/>
      <c r="C9" s="575" t="s">
        <v>304</v>
      </c>
      <c r="D9" s="575"/>
      <c r="E9" s="575"/>
      <c r="F9" s="575"/>
      <c r="G9" s="575"/>
      <c r="H9" s="575"/>
      <c r="I9" s="575"/>
      <c r="J9" s="575"/>
      <c r="K9" s="575"/>
      <c r="L9" s="575"/>
      <c r="M9" s="575"/>
      <c r="N9" s="575"/>
      <c r="O9" s="575"/>
      <c r="P9" s="575"/>
      <c r="Q9" s="575"/>
      <c r="R9" s="575"/>
      <c r="S9" s="161"/>
      <c r="T9" s="145"/>
      <c r="U9" s="157"/>
      <c r="V9" s="267"/>
      <c r="W9" s="158"/>
    </row>
    <row r="10" spans="1:61">
      <c r="B10" s="127"/>
      <c r="C10" s="575"/>
      <c r="D10" s="575"/>
      <c r="E10" s="575"/>
      <c r="F10" s="575"/>
      <c r="G10" s="575"/>
      <c r="H10" s="575"/>
      <c r="I10" s="575"/>
      <c r="J10" s="575"/>
      <c r="K10" s="575"/>
      <c r="L10" s="575"/>
      <c r="M10" s="575"/>
      <c r="N10" s="575"/>
      <c r="O10" s="575"/>
      <c r="P10" s="575"/>
      <c r="Q10" s="575"/>
      <c r="R10" s="575"/>
      <c r="S10" s="123"/>
      <c r="U10" s="135"/>
      <c r="W10" s="123"/>
    </row>
    <row r="11" spans="1:61" ht="15">
      <c r="B11" s="167"/>
      <c r="C11" s="576" t="s">
        <v>305</v>
      </c>
      <c r="D11" s="576"/>
      <c r="E11" s="576"/>
      <c r="F11" s="576"/>
      <c r="G11" s="576"/>
      <c r="H11" s="576"/>
      <c r="I11" s="576"/>
      <c r="J11" s="576"/>
      <c r="K11" s="576"/>
      <c r="L11" s="576"/>
      <c r="M11" s="576"/>
      <c r="N11" s="576"/>
      <c r="O11" s="576"/>
      <c r="P11" s="576"/>
      <c r="Q11" s="576"/>
      <c r="R11" s="576"/>
      <c r="S11" s="161"/>
      <c r="U11" s="135"/>
      <c r="W11" s="123"/>
    </row>
    <row r="12" spans="1:61">
      <c r="B12" s="127"/>
      <c r="C12" s="576"/>
      <c r="D12" s="576"/>
      <c r="E12" s="576"/>
      <c r="F12" s="576"/>
      <c r="G12" s="576"/>
      <c r="H12" s="576"/>
      <c r="I12" s="576"/>
      <c r="J12" s="576"/>
      <c r="K12" s="576"/>
      <c r="L12" s="576"/>
      <c r="M12" s="576"/>
      <c r="N12" s="576"/>
      <c r="O12" s="576"/>
      <c r="P12" s="576"/>
      <c r="Q12" s="576"/>
      <c r="R12" s="576"/>
      <c r="S12" s="123"/>
      <c r="U12" s="135"/>
      <c r="W12" s="123"/>
    </row>
    <row r="13" spans="1:61">
      <c r="B13" s="127"/>
      <c r="C13" s="575" t="s">
        <v>306</v>
      </c>
      <c r="D13" s="575"/>
      <c r="E13" s="575"/>
      <c r="F13" s="575"/>
      <c r="G13" s="575"/>
      <c r="H13" s="575"/>
      <c r="I13" s="575"/>
      <c r="J13" s="575"/>
      <c r="K13" s="575"/>
      <c r="L13" s="575"/>
      <c r="M13" s="575"/>
      <c r="N13" s="575"/>
      <c r="O13" s="575"/>
      <c r="P13" s="575"/>
      <c r="Q13" s="575"/>
      <c r="R13" s="575"/>
      <c r="S13" s="123"/>
      <c r="U13" s="135"/>
      <c r="W13" s="123"/>
    </row>
    <row r="14" spans="1:61">
      <c r="B14" s="127"/>
      <c r="C14" s="575"/>
      <c r="D14" s="575"/>
      <c r="E14" s="575"/>
      <c r="F14" s="575"/>
      <c r="G14" s="575"/>
      <c r="H14" s="575"/>
      <c r="I14" s="575"/>
      <c r="J14" s="575"/>
      <c r="K14" s="575"/>
      <c r="L14" s="575"/>
      <c r="M14" s="575"/>
      <c r="N14" s="575"/>
      <c r="O14" s="575"/>
      <c r="P14" s="575"/>
      <c r="Q14" s="575"/>
      <c r="R14" s="575"/>
      <c r="S14" s="123"/>
      <c r="U14" s="135"/>
      <c r="W14" s="123"/>
    </row>
    <row r="15" spans="1:61">
      <c r="B15" s="127"/>
      <c r="C15" s="184"/>
      <c r="D15" s="184"/>
      <c r="E15" s="184"/>
      <c r="F15" s="184"/>
      <c r="G15" s="184"/>
      <c r="H15" s="184"/>
      <c r="I15" s="184"/>
      <c r="J15" s="184"/>
      <c r="K15" s="184"/>
      <c r="L15" s="184"/>
      <c r="M15" s="184"/>
      <c r="N15" s="184"/>
      <c r="O15" s="184"/>
      <c r="P15" s="184"/>
      <c r="Q15" s="184"/>
      <c r="R15" s="184"/>
      <c r="S15" s="123"/>
      <c r="U15" s="135"/>
      <c r="W15" s="123"/>
    </row>
    <row r="16" spans="1:61" ht="15">
      <c r="B16" s="157"/>
      <c r="C16" s="153" t="s">
        <v>162</v>
      </c>
      <c r="D16" s="483" t="s">
        <v>207</v>
      </c>
      <c r="E16" s="484"/>
      <c r="F16" s="484"/>
      <c r="G16" s="484"/>
      <c r="H16" s="485"/>
      <c r="I16" s="483" t="s">
        <v>179</v>
      </c>
      <c r="J16" s="485"/>
      <c r="K16" s="503" t="s">
        <v>122</v>
      </c>
      <c r="L16" s="504"/>
      <c r="M16" s="504"/>
      <c r="N16" s="504"/>
      <c r="O16" s="504"/>
      <c r="P16" s="504"/>
      <c r="Q16" s="504"/>
      <c r="R16" s="505"/>
      <c r="S16" s="158"/>
      <c r="T16" s="145"/>
      <c r="U16" s="157"/>
      <c r="V16" s="267"/>
      <c r="W16" s="158"/>
    </row>
    <row r="17" spans="2:23" ht="15">
      <c r="B17" s="157"/>
      <c r="C17" s="463" t="s">
        <v>71</v>
      </c>
      <c r="D17" s="509" t="s">
        <v>7</v>
      </c>
      <c r="E17" s="510"/>
      <c r="F17" s="510"/>
      <c r="G17" s="510"/>
      <c r="H17" s="511"/>
      <c r="I17" s="501"/>
      <c r="J17" s="502"/>
      <c r="K17" s="506"/>
      <c r="L17" s="507"/>
      <c r="M17" s="507"/>
      <c r="N17" s="507"/>
      <c r="O17" s="507"/>
      <c r="P17" s="507"/>
      <c r="Q17" s="507"/>
      <c r="R17" s="508"/>
      <c r="S17" s="158"/>
      <c r="T17" s="145"/>
      <c r="U17" s="157"/>
      <c r="V17" s="267"/>
      <c r="W17" s="158"/>
    </row>
    <row r="18" spans="2:23" ht="21.6" customHeight="1">
      <c r="B18" s="157"/>
      <c r="C18" s="464"/>
      <c r="D18" s="512"/>
      <c r="E18" s="513"/>
      <c r="F18" s="513"/>
      <c r="G18" s="513"/>
      <c r="H18" s="514"/>
      <c r="I18" s="152"/>
      <c r="J18" s="316" t="s">
        <v>181</v>
      </c>
      <c r="K18" s="522" t="str">
        <f>IF(V18=1, "Please proceed with Step 2.", "Do not continue with Step 2. Proceed to Section 4.")</f>
        <v>Please proceed with Step 2.</v>
      </c>
      <c r="L18" s="523"/>
      <c r="M18" s="523"/>
      <c r="N18" s="523"/>
      <c r="O18" s="523"/>
      <c r="P18" s="523"/>
      <c r="Q18" s="523"/>
      <c r="R18" s="524"/>
      <c r="S18" s="158"/>
      <c r="T18" s="145"/>
      <c r="U18" s="159"/>
      <c r="V18" s="310">
        <v>1</v>
      </c>
      <c r="W18" s="263"/>
    </row>
    <row r="19" spans="2:23" ht="21.6" customHeight="1">
      <c r="B19" s="157"/>
      <c r="C19" s="465"/>
      <c r="D19" s="515"/>
      <c r="E19" s="516"/>
      <c r="F19" s="516"/>
      <c r="G19" s="516"/>
      <c r="H19" s="517"/>
      <c r="I19" s="152"/>
      <c r="J19" s="316" t="s">
        <v>182</v>
      </c>
      <c r="K19" s="525"/>
      <c r="L19" s="526"/>
      <c r="M19" s="526"/>
      <c r="N19" s="526"/>
      <c r="O19" s="526"/>
      <c r="P19" s="526"/>
      <c r="Q19" s="526"/>
      <c r="R19" s="527"/>
      <c r="S19" s="158"/>
      <c r="T19" s="145"/>
      <c r="U19" s="157"/>
      <c r="V19" s="267"/>
      <c r="W19" s="158"/>
    </row>
    <row r="20" spans="2:23" ht="15">
      <c r="B20" s="157"/>
      <c r="C20" s="146"/>
      <c r="D20" s="146"/>
      <c r="E20" s="146"/>
      <c r="F20" s="146"/>
      <c r="G20" s="146"/>
      <c r="H20" s="146"/>
      <c r="I20" s="146"/>
      <c r="J20" s="146"/>
      <c r="K20" s="146"/>
      <c r="L20" s="165"/>
      <c r="M20" s="166"/>
      <c r="N20" s="146"/>
      <c r="O20" s="146"/>
      <c r="P20" s="146"/>
      <c r="Q20" s="146"/>
      <c r="R20" s="146"/>
      <c r="S20" s="158"/>
      <c r="T20" s="145"/>
      <c r="U20" s="157"/>
      <c r="V20" s="267"/>
      <c r="W20" s="158"/>
    </row>
    <row r="21" spans="2:23">
      <c r="B21" s="127"/>
      <c r="C21" s="17"/>
      <c r="S21" s="123"/>
      <c r="U21" s="135"/>
      <c r="W21" s="123"/>
    </row>
    <row r="22" spans="2:23" ht="19.899999999999999" customHeight="1">
      <c r="B22" s="113"/>
      <c r="C22" s="445" t="s">
        <v>192</v>
      </c>
      <c r="D22" s="445"/>
      <c r="E22" s="445"/>
      <c r="F22" s="445"/>
      <c r="G22" s="445"/>
      <c r="H22" s="445"/>
      <c r="I22" s="445"/>
      <c r="J22" s="445"/>
      <c r="K22" s="445"/>
      <c r="L22" s="445"/>
      <c r="M22" s="445"/>
      <c r="N22" s="445"/>
      <c r="O22" s="445"/>
      <c r="P22" s="445"/>
      <c r="Q22" s="445"/>
      <c r="R22" s="445"/>
      <c r="S22" s="114"/>
      <c r="U22" s="135"/>
      <c r="W22" s="123"/>
    </row>
    <row r="23" spans="2:23">
      <c r="B23" s="135"/>
      <c r="S23" s="123"/>
      <c r="U23" s="135"/>
      <c r="W23" s="123"/>
    </row>
    <row r="24" spans="2:23" ht="14.45" customHeight="1">
      <c r="B24" s="135"/>
      <c r="C24" s="577" t="s">
        <v>374</v>
      </c>
      <c r="D24" s="578"/>
      <c r="E24" s="578"/>
      <c r="F24" s="578"/>
      <c r="G24" s="578"/>
      <c r="H24" s="578"/>
      <c r="I24" s="578"/>
      <c r="J24" s="578"/>
      <c r="K24" s="578"/>
      <c r="L24" s="578"/>
      <c r="M24" s="578"/>
      <c r="N24" s="578"/>
      <c r="O24" s="578"/>
      <c r="P24" s="578"/>
      <c r="Q24" s="578"/>
      <c r="R24" s="579"/>
      <c r="S24" s="123"/>
      <c r="U24" s="135"/>
      <c r="W24" s="123"/>
    </row>
    <row r="25" spans="2:23">
      <c r="B25" s="198"/>
      <c r="C25" s="580"/>
      <c r="D25" s="581"/>
      <c r="E25" s="581"/>
      <c r="F25" s="581"/>
      <c r="G25" s="581"/>
      <c r="H25" s="581"/>
      <c r="I25" s="581"/>
      <c r="J25" s="581"/>
      <c r="K25" s="581"/>
      <c r="L25" s="581"/>
      <c r="M25" s="581"/>
      <c r="N25" s="581"/>
      <c r="O25" s="581"/>
      <c r="P25" s="581"/>
      <c r="Q25" s="581"/>
      <c r="R25" s="582"/>
      <c r="S25" s="123"/>
      <c r="U25" s="135"/>
      <c r="W25" s="123"/>
    </row>
    <row r="26" spans="2:23">
      <c r="B26" s="135"/>
      <c r="C26" s="580"/>
      <c r="D26" s="581"/>
      <c r="E26" s="581"/>
      <c r="F26" s="581"/>
      <c r="G26" s="581"/>
      <c r="H26" s="581"/>
      <c r="I26" s="581"/>
      <c r="J26" s="581"/>
      <c r="K26" s="581"/>
      <c r="L26" s="581"/>
      <c r="M26" s="581"/>
      <c r="N26" s="581"/>
      <c r="O26" s="581"/>
      <c r="P26" s="581"/>
      <c r="Q26" s="581"/>
      <c r="R26" s="582"/>
      <c r="S26" s="123"/>
      <c r="U26" s="135"/>
      <c r="W26" s="123"/>
    </row>
    <row r="27" spans="2:23">
      <c r="B27" s="135"/>
      <c r="C27" s="580"/>
      <c r="D27" s="581"/>
      <c r="E27" s="581"/>
      <c r="F27" s="581"/>
      <c r="G27" s="581"/>
      <c r="H27" s="581"/>
      <c r="I27" s="581"/>
      <c r="J27" s="581"/>
      <c r="K27" s="581"/>
      <c r="L27" s="581"/>
      <c r="M27" s="581"/>
      <c r="N27" s="581"/>
      <c r="O27" s="581"/>
      <c r="P27" s="581"/>
      <c r="Q27" s="581"/>
      <c r="R27" s="582"/>
      <c r="S27" s="123"/>
      <c r="U27" s="135"/>
      <c r="W27" s="123"/>
    </row>
    <row r="28" spans="2:23" ht="7.9" customHeight="1">
      <c r="B28" s="135"/>
      <c r="C28" s="580"/>
      <c r="D28" s="581"/>
      <c r="E28" s="581"/>
      <c r="F28" s="581"/>
      <c r="G28" s="581"/>
      <c r="H28" s="581"/>
      <c r="I28" s="581"/>
      <c r="J28" s="581"/>
      <c r="K28" s="581"/>
      <c r="L28" s="581"/>
      <c r="M28" s="581"/>
      <c r="N28" s="581"/>
      <c r="O28" s="581"/>
      <c r="P28" s="581"/>
      <c r="Q28" s="581"/>
      <c r="R28" s="582"/>
      <c r="S28" s="123"/>
      <c r="U28" s="135"/>
      <c r="W28" s="123"/>
    </row>
    <row r="29" spans="2:23">
      <c r="B29" s="135"/>
      <c r="C29" s="572" t="s">
        <v>194</v>
      </c>
      <c r="D29" s="573"/>
      <c r="E29" s="573"/>
      <c r="F29" s="296"/>
      <c r="G29" s="296"/>
      <c r="H29" s="296"/>
      <c r="I29" s="296"/>
      <c r="J29" s="296"/>
      <c r="K29" s="296"/>
      <c r="L29" s="296"/>
      <c r="M29" s="296"/>
      <c r="N29" s="296"/>
      <c r="O29" s="296"/>
      <c r="P29" s="296"/>
      <c r="Q29" s="296"/>
      <c r="R29" s="297"/>
      <c r="S29" s="123"/>
      <c r="U29" s="135"/>
      <c r="W29" s="123"/>
    </row>
    <row r="30" spans="2:23">
      <c r="B30" s="135"/>
      <c r="C30" s="258"/>
      <c r="D30" s="258"/>
      <c r="E30" s="258"/>
      <c r="S30" s="123"/>
      <c r="U30" s="135"/>
      <c r="W30" s="123"/>
    </row>
    <row r="31" spans="2:23">
      <c r="B31" s="135"/>
      <c r="C31" s="200"/>
      <c r="S31" s="123"/>
      <c r="U31" s="135"/>
      <c r="W31" s="123"/>
    </row>
    <row r="32" spans="2:23">
      <c r="B32" s="135"/>
      <c r="C32" s="200"/>
      <c r="P32" s="574" t="s">
        <v>367</v>
      </c>
      <c r="Q32" s="574"/>
      <c r="R32" s="574"/>
      <c r="S32" s="123"/>
      <c r="U32" s="135"/>
      <c r="W32" s="123"/>
    </row>
    <row r="33" spans="2:23" ht="6" customHeight="1" thickBot="1">
      <c r="B33" s="460" t="s">
        <v>5</v>
      </c>
      <c r="C33" s="461"/>
      <c r="D33" s="461"/>
      <c r="E33" s="461"/>
      <c r="F33" s="461"/>
      <c r="G33" s="461"/>
      <c r="H33" s="461"/>
      <c r="I33" s="461"/>
      <c r="J33" s="461"/>
      <c r="K33" s="461"/>
      <c r="L33" s="461"/>
      <c r="M33" s="461"/>
      <c r="N33" s="461"/>
      <c r="O33" s="461"/>
      <c r="P33" s="461"/>
      <c r="Q33" s="461"/>
      <c r="R33" s="461"/>
      <c r="S33" s="462"/>
      <c r="U33" s="137"/>
      <c r="V33" s="282"/>
      <c r="W33" s="139"/>
    </row>
    <row r="34" spans="2:23" s="178" customFormat="1">
      <c r="V34" s="273"/>
    </row>
    <row r="35" spans="2:23" s="178" customFormat="1">
      <c r="V35" s="273"/>
    </row>
    <row r="36" spans="2:23" s="178" customFormat="1">
      <c r="V36" s="273"/>
    </row>
    <row r="37" spans="2:23" s="178" customFormat="1">
      <c r="V37" s="273"/>
    </row>
    <row r="38" spans="2:23" s="178" customFormat="1">
      <c r="V38" s="273"/>
    </row>
    <row r="39" spans="2:23" s="178" customFormat="1">
      <c r="V39" s="273"/>
    </row>
    <row r="40" spans="2:23" s="178" customFormat="1">
      <c r="V40" s="273"/>
    </row>
    <row r="41" spans="2:23" s="178" customFormat="1">
      <c r="V41" s="273"/>
    </row>
    <row r="42" spans="2:23" s="178" customFormat="1">
      <c r="V42" s="273"/>
    </row>
    <row r="43" spans="2:23" s="178" customFormat="1">
      <c r="V43" s="273"/>
    </row>
    <row r="44" spans="2:23" s="178" customFormat="1">
      <c r="V44" s="273"/>
    </row>
    <row r="45" spans="2:23" s="178" customFormat="1">
      <c r="V45" s="273"/>
    </row>
    <row r="46" spans="2:23" s="178" customFormat="1">
      <c r="V46" s="273"/>
    </row>
    <row r="47" spans="2:23" s="178" customFormat="1">
      <c r="V47" s="273"/>
    </row>
    <row r="48" spans="2:23" s="178" customFormat="1">
      <c r="V48" s="273"/>
    </row>
    <row r="49" spans="22:22" s="178" customFormat="1">
      <c r="V49" s="273"/>
    </row>
    <row r="50" spans="22:22" s="178" customFormat="1">
      <c r="V50" s="273"/>
    </row>
    <row r="51" spans="22:22" s="178" customFormat="1">
      <c r="V51" s="273"/>
    </row>
    <row r="52" spans="22:22" s="178" customFormat="1">
      <c r="V52" s="273"/>
    </row>
    <row r="53" spans="22:22" s="178" customFormat="1">
      <c r="V53" s="273"/>
    </row>
    <row r="54" spans="22:22" s="178" customFormat="1">
      <c r="V54" s="273"/>
    </row>
    <row r="55" spans="22:22" s="178" customFormat="1">
      <c r="V55" s="273"/>
    </row>
    <row r="56" spans="22:22" s="178" customFormat="1">
      <c r="V56" s="273"/>
    </row>
    <row r="57" spans="22:22" s="178" customFormat="1">
      <c r="V57" s="273"/>
    </row>
    <row r="58" spans="22:22" s="178" customFormat="1">
      <c r="V58" s="273"/>
    </row>
    <row r="59" spans="22:22" s="178" customFormat="1">
      <c r="V59" s="273"/>
    </row>
    <row r="60" spans="22:22" s="178" customFormat="1">
      <c r="V60" s="273"/>
    </row>
    <row r="61" spans="22:22" s="178" customFormat="1">
      <c r="V61" s="273"/>
    </row>
    <row r="62" spans="22:22" s="178" customFormat="1">
      <c r="V62" s="273"/>
    </row>
    <row r="63" spans="22:22" s="178" customFormat="1">
      <c r="V63" s="273"/>
    </row>
    <row r="64" spans="22:22" s="178" customFormat="1">
      <c r="V64" s="273"/>
    </row>
    <row r="65" spans="22:22" s="178" customFormat="1">
      <c r="V65" s="273"/>
    </row>
    <row r="66" spans="22:22" s="178" customFormat="1">
      <c r="V66" s="273"/>
    </row>
    <row r="67" spans="22:22" s="178" customFormat="1">
      <c r="V67" s="273"/>
    </row>
    <row r="68" spans="22:22" s="178" customFormat="1">
      <c r="V68" s="273"/>
    </row>
    <row r="69" spans="22:22" s="178" customFormat="1">
      <c r="V69" s="273"/>
    </row>
    <row r="70" spans="22:22" s="178" customFormat="1">
      <c r="V70" s="273"/>
    </row>
    <row r="71" spans="22:22" s="178" customFormat="1">
      <c r="V71" s="273"/>
    </row>
    <row r="72" spans="22:22" s="178" customFormat="1">
      <c r="V72" s="273"/>
    </row>
    <row r="73" spans="22:22" s="178" customFormat="1">
      <c r="V73" s="273"/>
    </row>
    <row r="74" spans="22:22" s="178" customFormat="1">
      <c r="V74" s="273"/>
    </row>
    <row r="75" spans="22:22" s="178" customFormat="1">
      <c r="V75" s="273"/>
    </row>
    <row r="76" spans="22:22" s="178" customFormat="1">
      <c r="V76" s="273"/>
    </row>
    <row r="77" spans="22:22" s="178" customFormat="1">
      <c r="V77" s="273"/>
    </row>
    <row r="78" spans="22:22" s="178" customFormat="1">
      <c r="V78" s="273"/>
    </row>
    <row r="79" spans="22:22" s="178" customFormat="1">
      <c r="V79" s="273"/>
    </row>
    <row r="80" spans="22:22" s="178" customFormat="1">
      <c r="V80" s="273"/>
    </row>
    <row r="81" spans="22:22" s="178" customFormat="1">
      <c r="V81" s="273"/>
    </row>
    <row r="82" spans="22:22" s="178" customFormat="1">
      <c r="V82" s="273"/>
    </row>
    <row r="83" spans="22:22" s="178" customFormat="1">
      <c r="V83" s="273"/>
    </row>
    <row r="84" spans="22:22" s="178" customFormat="1">
      <c r="V84" s="273"/>
    </row>
    <row r="85" spans="22:22" s="178" customFormat="1">
      <c r="V85" s="273"/>
    </row>
    <row r="86" spans="22:22" s="178" customFormat="1">
      <c r="V86" s="273"/>
    </row>
    <row r="87" spans="22:22" s="178" customFormat="1">
      <c r="V87" s="273"/>
    </row>
    <row r="88" spans="22:22" s="178" customFormat="1">
      <c r="V88" s="273"/>
    </row>
    <row r="89" spans="22:22" s="178" customFormat="1">
      <c r="V89" s="273"/>
    </row>
    <row r="90" spans="22:22" s="178" customFormat="1">
      <c r="V90" s="273"/>
    </row>
    <row r="91" spans="22:22" s="178" customFormat="1">
      <c r="V91" s="273"/>
    </row>
    <row r="92" spans="22:22" s="178" customFormat="1">
      <c r="V92" s="273"/>
    </row>
    <row r="93" spans="22:22" s="178" customFormat="1">
      <c r="V93" s="273"/>
    </row>
    <row r="94" spans="22:22" s="178" customFormat="1">
      <c r="V94" s="273"/>
    </row>
    <row r="95" spans="22:22" s="178" customFormat="1">
      <c r="V95" s="273"/>
    </row>
    <row r="96" spans="22:22" s="178" customFormat="1">
      <c r="V96" s="273"/>
    </row>
    <row r="97" spans="22:22" s="178" customFormat="1">
      <c r="V97" s="273"/>
    </row>
    <row r="98" spans="22:22" s="178" customFormat="1">
      <c r="V98" s="273"/>
    </row>
    <row r="99" spans="22:22" s="178" customFormat="1">
      <c r="V99" s="273"/>
    </row>
    <row r="100" spans="22:22" s="178" customFormat="1">
      <c r="V100" s="273"/>
    </row>
    <row r="101" spans="22:22" s="178" customFormat="1">
      <c r="V101" s="273"/>
    </row>
    <row r="102" spans="22:22" s="178" customFormat="1">
      <c r="V102" s="273"/>
    </row>
    <row r="103" spans="22:22" s="178" customFormat="1">
      <c r="V103" s="273"/>
    </row>
    <row r="104" spans="22:22" s="178" customFormat="1">
      <c r="V104" s="273"/>
    </row>
    <row r="105" spans="22:22" s="178" customFormat="1">
      <c r="V105" s="273"/>
    </row>
    <row r="106" spans="22:22" s="178" customFormat="1">
      <c r="V106" s="273"/>
    </row>
    <row r="107" spans="22:22" s="178" customFormat="1">
      <c r="V107" s="273"/>
    </row>
    <row r="108" spans="22:22" s="178" customFormat="1">
      <c r="V108" s="273"/>
    </row>
    <row r="109" spans="22:22" s="178" customFormat="1">
      <c r="V109" s="273"/>
    </row>
    <row r="110" spans="22:22" s="178" customFormat="1">
      <c r="V110" s="273"/>
    </row>
    <row r="111" spans="22:22" s="178" customFormat="1">
      <c r="V111" s="273"/>
    </row>
    <row r="112" spans="22:22" s="178" customFormat="1">
      <c r="V112" s="273"/>
    </row>
    <row r="113" spans="22:22" s="178" customFormat="1">
      <c r="V113" s="273"/>
    </row>
    <row r="114" spans="22:22" s="178" customFormat="1">
      <c r="V114" s="273"/>
    </row>
    <row r="115" spans="22:22" s="178" customFormat="1">
      <c r="V115" s="273"/>
    </row>
    <row r="116" spans="22:22" s="178" customFormat="1">
      <c r="V116" s="273"/>
    </row>
    <row r="117" spans="22:22" s="178" customFormat="1">
      <c r="V117" s="273"/>
    </row>
    <row r="118" spans="22:22" s="178" customFormat="1">
      <c r="V118" s="273"/>
    </row>
    <row r="119" spans="22:22" s="178" customFormat="1">
      <c r="V119" s="273"/>
    </row>
    <row r="120" spans="22:22" s="178" customFormat="1">
      <c r="V120" s="273"/>
    </row>
    <row r="121" spans="22:22" s="178" customFormat="1">
      <c r="V121" s="273"/>
    </row>
    <row r="122" spans="22:22" s="178" customFormat="1">
      <c r="V122" s="273"/>
    </row>
    <row r="123" spans="22:22" s="178" customFormat="1">
      <c r="V123" s="273"/>
    </row>
    <row r="124" spans="22:22" s="178" customFormat="1">
      <c r="V124" s="273"/>
    </row>
    <row r="125" spans="22:22" s="178" customFormat="1">
      <c r="V125" s="273"/>
    </row>
    <row r="126" spans="22:22" s="178" customFormat="1">
      <c r="V126" s="273"/>
    </row>
    <row r="127" spans="22:22" s="178" customFormat="1">
      <c r="V127" s="273"/>
    </row>
    <row r="128" spans="22:22" s="178" customFormat="1">
      <c r="V128" s="273"/>
    </row>
    <row r="129" spans="22:22" s="178" customFormat="1">
      <c r="V129" s="273"/>
    </row>
    <row r="130" spans="22:22" s="178" customFormat="1">
      <c r="V130" s="273"/>
    </row>
    <row r="131" spans="22:22" s="178" customFormat="1">
      <c r="V131" s="273"/>
    </row>
    <row r="132" spans="22:22" s="178" customFormat="1">
      <c r="V132" s="273"/>
    </row>
    <row r="133" spans="22:22" s="178" customFormat="1">
      <c r="V133" s="273"/>
    </row>
    <row r="134" spans="22:22" s="178" customFormat="1">
      <c r="V134" s="273"/>
    </row>
    <row r="135" spans="22:22" s="178" customFormat="1">
      <c r="V135" s="273"/>
    </row>
    <row r="136" spans="22:22" s="178" customFormat="1">
      <c r="V136" s="273"/>
    </row>
    <row r="137" spans="22:22" s="178" customFormat="1">
      <c r="V137" s="273"/>
    </row>
    <row r="138" spans="22:22" s="178" customFormat="1">
      <c r="V138" s="273"/>
    </row>
    <row r="139" spans="22:22" s="178" customFormat="1">
      <c r="V139" s="273"/>
    </row>
    <row r="140" spans="22:22" s="178" customFormat="1">
      <c r="V140" s="273"/>
    </row>
    <row r="141" spans="22:22" s="178" customFormat="1">
      <c r="V141" s="273"/>
    </row>
    <row r="142" spans="22:22" s="178" customFormat="1">
      <c r="V142" s="273"/>
    </row>
    <row r="143" spans="22:22" s="178" customFormat="1">
      <c r="V143" s="273"/>
    </row>
    <row r="144" spans="22:22" s="178" customFormat="1">
      <c r="V144" s="273"/>
    </row>
    <row r="145" spans="22:22" s="178" customFormat="1">
      <c r="V145" s="273"/>
    </row>
    <row r="146" spans="22:22" s="178" customFormat="1">
      <c r="V146" s="273"/>
    </row>
    <row r="147" spans="22:22" s="178" customFormat="1">
      <c r="V147" s="273"/>
    </row>
    <row r="148" spans="22:22" s="178" customFormat="1">
      <c r="V148" s="273"/>
    </row>
    <row r="149" spans="22:22" s="178" customFormat="1">
      <c r="V149" s="273"/>
    </row>
    <row r="150" spans="22:22" s="178" customFormat="1">
      <c r="V150" s="273"/>
    </row>
    <row r="151" spans="22:22" s="178" customFormat="1">
      <c r="V151" s="273"/>
    </row>
    <row r="152" spans="22:22" s="178" customFormat="1">
      <c r="V152" s="273"/>
    </row>
    <row r="153" spans="22:22" s="178" customFormat="1">
      <c r="V153" s="273"/>
    </row>
    <row r="154" spans="22:22" s="178" customFormat="1">
      <c r="V154" s="273"/>
    </row>
    <row r="155" spans="22:22" s="178" customFormat="1">
      <c r="V155" s="273"/>
    </row>
    <row r="156" spans="22:22" s="178" customFormat="1">
      <c r="V156" s="273"/>
    </row>
    <row r="157" spans="22:22" s="178" customFormat="1">
      <c r="V157" s="273"/>
    </row>
    <row r="158" spans="22:22" s="178" customFormat="1">
      <c r="V158" s="273"/>
    </row>
    <row r="159" spans="22:22" s="178" customFormat="1">
      <c r="V159" s="273"/>
    </row>
    <row r="160" spans="22:22" s="178" customFormat="1">
      <c r="V160" s="273"/>
    </row>
    <row r="161" spans="22:22" s="178" customFormat="1">
      <c r="V161" s="273"/>
    </row>
    <row r="162" spans="22:22" s="178" customFormat="1">
      <c r="V162" s="273"/>
    </row>
    <row r="163" spans="22:22" s="178" customFormat="1">
      <c r="V163" s="273"/>
    </row>
    <row r="164" spans="22:22" s="178" customFormat="1">
      <c r="V164" s="273"/>
    </row>
    <row r="165" spans="22:22" s="178" customFormat="1">
      <c r="V165" s="273"/>
    </row>
    <row r="166" spans="22:22" s="178" customFormat="1">
      <c r="V166" s="273"/>
    </row>
    <row r="167" spans="22:22" s="178" customFormat="1">
      <c r="V167" s="273"/>
    </row>
    <row r="168" spans="22:22" s="178" customFormat="1">
      <c r="V168" s="273"/>
    </row>
    <row r="169" spans="22:22" s="178" customFormat="1">
      <c r="V169" s="273"/>
    </row>
    <row r="170" spans="22:22" s="178" customFormat="1">
      <c r="V170" s="273"/>
    </row>
    <row r="171" spans="22:22" s="178" customFormat="1">
      <c r="V171" s="273"/>
    </row>
    <row r="172" spans="22:22" s="178" customFormat="1">
      <c r="V172" s="273"/>
    </row>
    <row r="173" spans="22:22" s="178" customFormat="1">
      <c r="V173" s="273"/>
    </row>
    <row r="174" spans="22:22" s="178" customFormat="1">
      <c r="V174" s="273"/>
    </row>
    <row r="175" spans="22:22" s="178" customFormat="1">
      <c r="V175" s="273"/>
    </row>
    <row r="176" spans="22:22" s="178" customFormat="1">
      <c r="V176" s="273"/>
    </row>
    <row r="177" spans="22:22" s="178" customFormat="1">
      <c r="V177" s="273"/>
    </row>
    <row r="178" spans="22:22" s="178" customFormat="1">
      <c r="V178" s="273"/>
    </row>
    <row r="179" spans="22:22" s="178" customFormat="1">
      <c r="V179" s="273"/>
    </row>
    <row r="180" spans="22:22" s="178" customFormat="1">
      <c r="V180" s="273"/>
    </row>
    <row r="181" spans="22:22" s="178" customFormat="1">
      <c r="V181" s="273"/>
    </row>
    <row r="182" spans="22:22" s="178" customFormat="1">
      <c r="V182" s="273"/>
    </row>
    <row r="183" spans="22:22" s="178" customFormat="1">
      <c r="V183" s="273"/>
    </row>
    <row r="184" spans="22:22" s="178" customFormat="1">
      <c r="V184" s="273"/>
    </row>
    <row r="185" spans="22:22" s="178" customFormat="1">
      <c r="V185" s="273"/>
    </row>
    <row r="186" spans="22:22" s="178" customFormat="1">
      <c r="V186" s="273"/>
    </row>
    <row r="187" spans="22:22" s="178" customFormat="1">
      <c r="V187" s="273"/>
    </row>
    <row r="188" spans="22:22" s="178" customFormat="1">
      <c r="V188" s="273"/>
    </row>
    <row r="189" spans="22:22" s="178" customFormat="1">
      <c r="V189" s="273"/>
    </row>
    <row r="190" spans="22:22" s="178" customFormat="1">
      <c r="V190" s="273"/>
    </row>
    <row r="191" spans="22:22" s="178" customFormat="1">
      <c r="V191" s="273"/>
    </row>
    <row r="192" spans="22:22" s="178" customFormat="1">
      <c r="V192" s="273"/>
    </row>
    <row r="193" spans="22:22" s="178" customFormat="1">
      <c r="V193" s="273"/>
    </row>
    <row r="194" spans="22:22" s="178" customFormat="1">
      <c r="V194" s="273"/>
    </row>
    <row r="195" spans="22:22" s="178" customFormat="1">
      <c r="V195" s="273"/>
    </row>
    <row r="196" spans="22:22" s="178" customFormat="1">
      <c r="V196" s="273"/>
    </row>
    <row r="197" spans="22:22" s="178" customFormat="1">
      <c r="V197" s="273"/>
    </row>
    <row r="198" spans="22:22" s="178" customFormat="1">
      <c r="V198" s="273"/>
    </row>
    <row r="199" spans="22:22" s="178" customFormat="1">
      <c r="V199" s="273"/>
    </row>
    <row r="200" spans="22:22" s="178" customFormat="1">
      <c r="V200" s="273"/>
    </row>
    <row r="201" spans="22:22" s="178" customFormat="1">
      <c r="V201" s="273"/>
    </row>
    <row r="202" spans="22:22" s="178" customFormat="1">
      <c r="V202" s="273"/>
    </row>
    <row r="203" spans="22:22" s="178" customFormat="1">
      <c r="V203" s="273"/>
    </row>
    <row r="204" spans="22:22" s="178" customFormat="1">
      <c r="V204" s="273"/>
    </row>
    <row r="205" spans="22:22" s="178" customFormat="1">
      <c r="V205" s="273"/>
    </row>
    <row r="206" spans="22:22" s="178" customFormat="1">
      <c r="V206" s="273"/>
    </row>
    <row r="207" spans="22:22" s="178" customFormat="1">
      <c r="V207" s="273"/>
    </row>
    <row r="208" spans="22:22" s="178" customFormat="1">
      <c r="V208" s="273"/>
    </row>
    <row r="209" spans="22:22" s="178" customFormat="1">
      <c r="V209" s="273"/>
    </row>
    <row r="210" spans="22:22" s="178" customFormat="1">
      <c r="V210" s="273"/>
    </row>
    <row r="211" spans="22:22" s="178" customFormat="1">
      <c r="V211" s="273"/>
    </row>
    <row r="212" spans="22:22" s="178" customFormat="1">
      <c r="V212" s="273"/>
    </row>
    <row r="213" spans="22:22" s="178" customFormat="1">
      <c r="V213" s="273"/>
    </row>
    <row r="214" spans="22:22" s="178" customFormat="1">
      <c r="V214" s="273"/>
    </row>
    <row r="215" spans="22:22" s="178" customFormat="1">
      <c r="V215" s="273"/>
    </row>
    <row r="216" spans="22:22" s="178" customFormat="1">
      <c r="V216" s="273"/>
    </row>
    <row r="217" spans="22:22" s="178" customFormat="1">
      <c r="V217" s="273"/>
    </row>
    <row r="218" spans="22:22" s="178" customFormat="1">
      <c r="V218" s="273"/>
    </row>
    <row r="219" spans="22:22" s="178" customFormat="1">
      <c r="V219" s="273"/>
    </row>
    <row r="220" spans="22:22" s="178" customFormat="1">
      <c r="V220" s="273"/>
    </row>
    <row r="221" spans="22:22" s="178" customFormat="1">
      <c r="V221" s="273"/>
    </row>
    <row r="222" spans="22:22" s="178" customFormat="1">
      <c r="V222" s="273"/>
    </row>
    <row r="223" spans="22:22" s="178" customFormat="1">
      <c r="V223" s="273"/>
    </row>
    <row r="224" spans="22:22" s="178" customFormat="1">
      <c r="V224" s="273"/>
    </row>
    <row r="225" spans="22:22" s="178" customFormat="1">
      <c r="V225" s="273"/>
    </row>
    <row r="226" spans="22:22" s="178" customFormat="1">
      <c r="V226" s="273"/>
    </row>
    <row r="227" spans="22:22" s="178" customFormat="1">
      <c r="V227" s="273"/>
    </row>
    <row r="228" spans="22:22" s="178" customFormat="1">
      <c r="V228" s="273"/>
    </row>
    <row r="229" spans="22:22" s="178" customFormat="1">
      <c r="V229" s="273"/>
    </row>
    <row r="230" spans="22:22" s="178" customFormat="1">
      <c r="V230" s="273"/>
    </row>
    <row r="231" spans="22:22" s="178" customFormat="1">
      <c r="V231" s="273"/>
    </row>
    <row r="232" spans="22:22" s="178" customFormat="1">
      <c r="V232" s="273"/>
    </row>
    <row r="233" spans="22:22" s="178" customFormat="1">
      <c r="V233" s="273"/>
    </row>
    <row r="234" spans="22:22" s="178" customFormat="1">
      <c r="V234" s="273"/>
    </row>
    <row r="235" spans="22:22" s="178" customFormat="1">
      <c r="V235" s="273"/>
    </row>
    <row r="236" spans="22:22" s="178" customFormat="1">
      <c r="V236" s="273"/>
    </row>
    <row r="237" spans="22:22" s="178" customFormat="1">
      <c r="V237" s="273"/>
    </row>
    <row r="238" spans="22:22" s="178" customFormat="1">
      <c r="V238" s="273"/>
    </row>
    <row r="239" spans="22:22" s="178" customFormat="1">
      <c r="V239" s="273"/>
    </row>
    <row r="240" spans="22:22" s="178" customFormat="1">
      <c r="V240" s="273"/>
    </row>
  </sheetData>
  <sheetProtection algorithmName="SHA-512" hashValue="8Po53ZWUHHR6JEF1UD1MYgknhU3ruH8UsdHFWq7wUtQ9+0TLYSW0WUNmVGhnNSGSiStrbccPym81Mt4TJ+f+WQ==" saltValue="uiLNX2ufO7ke3VnY+P4dmg==" spinCount="100000" sheet="1" objects="1" scenarios="1"/>
  <mergeCells count="29">
    <mergeCell ref="C9:R10"/>
    <mergeCell ref="C11:R12"/>
    <mergeCell ref="C13:R14"/>
    <mergeCell ref="C22:R22"/>
    <mergeCell ref="C24:R28"/>
    <mergeCell ref="K16:R17"/>
    <mergeCell ref="I16:J17"/>
    <mergeCell ref="D17:H19"/>
    <mergeCell ref="C17:C19"/>
    <mergeCell ref="B33:S33"/>
    <mergeCell ref="C29:E29"/>
    <mergeCell ref="D16:H16"/>
    <mergeCell ref="K18:R19"/>
    <mergeCell ref="P32:R32"/>
    <mergeCell ref="U1:W2"/>
    <mergeCell ref="C4:R4"/>
    <mergeCell ref="C5:R5"/>
    <mergeCell ref="C7:R7"/>
    <mergeCell ref="C8:R8"/>
    <mergeCell ref="H1:H2"/>
    <mergeCell ref="I1:I2"/>
    <mergeCell ref="J1:J2"/>
    <mergeCell ref="K1:K2"/>
    <mergeCell ref="L1:M2"/>
    <mergeCell ref="B1:C2"/>
    <mergeCell ref="D1:D2"/>
    <mergeCell ref="E1:E2"/>
    <mergeCell ref="F1:F2"/>
    <mergeCell ref="G1:G2"/>
  </mergeCells>
  <hyperlinks>
    <hyperlink ref="B1:C2" location="Home!C14" display="HOME" xr:uid="{12325E13-AB12-4824-94F9-436494A273EF}"/>
    <hyperlink ref="D1:D2" location="Instructions!C4" display="INSTRUCTIONS" xr:uid="{8B5352FC-9A26-408C-B884-30EF35511852}"/>
    <hyperlink ref="E1:E2" location="'PO Details'!C4" display="PO DETAILS" xr:uid="{1D6257CB-2873-4BE1-8C75-5C088B98EFDC}"/>
    <hyperlink ref="F1:F2" location="'Section 1_P2'!C4" display="SECTION 1" xr:uid="{76B4C542-D30B-4AEC-A3AC-1748C925064C}"/>
    <hyperlink ref="G1:G2" location="'Section 2_P4'!C4" display="SECTION 2" xr:uid="{E9561702-0142-472A-862D-E45DC1D934D5}"/>
    <hyperlink ref="H1:H2" location="'Section 3_P5'!C4" display="SECTION 3" xr:uid="{701E93AF-31E9-4E60-A055-E46C2BFE1DC3}"/>
    <hyperlink ref="J1:J2" location="'Section 5_P7'!C4" display="SECTION 5" xr:uid="{1339F2A6-1B4F-4E86-A264-9CE289080227}"/>
    <hyperlink ref="K1:K2" location="'Section 6_EF'!C4" display="SECTION 6" xr:uid="{6C0EBEFA-368C-4989-B956-EA1102865435}"/>
    <hyperlink ref="L1:M2" location="'Section 7_P12'!C4" display="SECTION 7" xr:uid="{38FF7F3A-E176-48ED-8B1C-2F046D070C2B}"/>
    <hyperlink ref="C11:R12" r:id="rId1" location="/ranks" display="3. The first step to determine if you are in a Region of Poverty is to go to the UNDP Human Development Indicators World Map. When you reach the map, click on the country in which the biomass or biofuel / biomaterials production is taking place." xr:uid="{85564BE3-AA28-499A-9453-163E4F14B9D2}"/>
    <hyperlink ref="C29" r:id="rId2" xr:uid="{FF1D4751-A098-49BE-A147-AA61A236D445}"/>
    <hyperlink ref="I1:I2" location="'Section 4_P6'!C4" display="SECTION 4" xr:uid="{6AC0A4B3-7B51-42F1-8555-7E27FBE6A990}"/>
    <hyperlink ref="P32:R32" location="'Section 4_P6'!C4" display="Click here to go to Section 4" xr:uid="{634E3C5E-3361-478B-AB7F-62EAD31028D4}"/>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1280" r:id="rId5" name="Option Button 16">
              <controlPr locked="0" defaultSize="0" autoFill="0" autoLine="0" autoPict="0" altText="">
                <anchor>
                  <from>
                    <xdr:col>8</xdr:col>
                    <xdr:colOff>371475</xdr:colOff>
                    <xdr:row>16</xdr:row>
                    <xdr:rowOff>180975</xdr:rowOff>
                  </from>
                  <to>
                    <xdr:col>8</xdr:col>
                    <xdr:colOff>800100</xdr:colOff>
                    <xdr:row>17</xdr:row>
                    <xdr:rowOff>228600</xdr:rowOff>
                  </to>
                </anchor>
              </controlPr>
            </control>
          </mc:Choice>
        </mc:AlternateContent>
        <mc:AlternateContent xmlns:mc="http://schemas.openxmlformats.org/markup-compatibility/2006">
          <mc:Choice Requires="x14">
            <control shapeId="11281" r:id="rId6" name="Option Button 17">
              <controlPr locked="0" defaultSize="0" autoFill="0" autoLine="0" autoPict="0">
                <anchor>
                  <from>
                    <xdr:col>8</xdr:col>
                    <xdr:colOff>381000</xdr:colOff>
                    <xdr:row>18</xdr:row>
                    <xdr:rowOff>0</xdr:rowOff>
                  </from>
                  <to>
                    <xdr:col>8</xdr:col>
                    <xdr:colOff>771525</xdr:colOff>
                    <xdr:row>18</xdr:row>
                    <xdr:rowOff>266700</xdr:rowOff>
                  </to>
                </anchor>
              </controlPr>
            </control>
          </mc:Choice>
        </mc:AlternateContent>
        <mc:AlternateContent xmlns:mc="http://schemas.openxmlformats.org/markup-compatibility/2006">
          <mc:Choice Requires="x14">
            <control shapeId="11282" r:id="rId7" name="Group Box 18">
              <controlPr defaultSize="0" autoFill="0" autoPict="0" altText="Select">
                <anchor>
                  <from>
                    <xdr:col>8</xdr:col>
                    <xdr:colOff>9525</xdr:colOff>
                    <xdr:row>16</xdr:row>
                    <xdr:rowOff>38100</xdr:rowOff>
                  </from>
                  <to>
                    <xdr:col>9</xdr:col>
                    <xdr:colOff>0</xdr:colOff>
                    <xdr:row>19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14560"/>
  </sheetPr>
  <dimension ref="A1:BK180"/>
  <sheetViews>
    <sheetView showGridLines="0" zoomScale="90" zoomScaleNormal="90" workbookViewId="0">
      <pane ySplit="4" topLeftCell="A5" activePane="bottomLeft" state="frozen"/>
      <selection pane="bottomLeft" activeCell="H1" sqref="H1:H2"/>
    </sheetView>
  </sheetViews>
  <sheetFormatPr defaultColWidth="8.85546875" defaultRowHeight="14.25"/>
  <cols>
    <col min="1" max="1" width="1.140625" style="94" customWidth="1"/>
    <col min="2" max="2" width="3.5703125" style="15" customWidth="1"/>
    <col min="3" max="3" width="5.140625" style="15" customWidth="1"/>
    <col min="4" max="4" width="17.85546875" style="15" customWidth="1"/>
    <col min="5" max="5" width="13.140625" style="15" customWidth="1"/>
    <col min="6" max="6" width="11.85546875" style="22" customWidth="1"/>
    <col min="7" max="7" width="12.7109375" style="22" customWidth="1"/>
    <col min="8" max="8" width="13.5703125" style="15" customWidth="1"/>
    <col min="9" max="9" width="12.140625" style="15" customWidth="1"/>
    <col min="10" max="10" width="18.42578125" style="15" customWidth="1"/>
    <col min="11" max="11" width="12.28515625" style="15" customWidth="1"/>
    <col min="12" max="16" width="8.85546875" style="15"/>
    <col min="17" max="17" width="14.7109375" style="15" customWidth="1"/>
    <col min="18" max="18" width="13.42578125" style="15" customWidth="1"/>
    <col min="19" max="19" width="2.28515625" style="15" customWidth="1"/>
    <col min="20" max="20" width="1.85546875" style="178" customWidth="1"/>
    <col min="21" max="21" width="17.85546875" style="15" hidden="1" customWidth="1"/>
    <col min="22" max="22" width="31.42578125" style="17" hidden="1" customWidth="1"/>
    <col min="23" max="23" width="28.7109375" style="15" hidden="1" customWidth="1"/>
    <col min="24" max="63" width="8.85546875" style="178"/>
    <col min="64" max="16384" width="8.85546875" style="15"/>
  </cols>
  <sheetData>
    <row r="1" spans="1:63" s="13" customFormat="1">
      <c r="A1" s="102"/>
      <c r="B1" s="541" t="s">
        <v>55</v>
      </c>
      <c r="C1" s="542"/>
      <c r="D1" s="474" t="s">
        <v>56</v>
      </c>
      <c r="E1" s="474" t="s">
        <v>131</v>
      </c>
      <c r="F1" s="474" t="s">
        <v>132</v>
      </c>
      <c r="G1" s="474" t="s">
        <v>133</v>
      </c>
      <c r="H1" s="474" t="s">
        <v>134</v>
      </c>
      <c r="I1" s="455" t="s">
        <v>135</v>
      </c>
      <c r="J1" s="474" t="s">
        <v>136</v>
      </c>
      <c r="K1" s="474" t="s">
        <v>137</v>
      </c>
      <c r="L1" s="477" t="s">
        <v>138</v>
      </c>
      <c r="M1" s="477"/>
      <c r="N1" s="56"/>
      <c r="O1" s="56"/>
      <c r="P1" s="56"/>
      <c r="Q1" s="56"/>
      <c r="R1" s="56"/>
      <c r="S1" s="57"/>
      <c r="T1" s="58"/>
      <c r="U1" s="535" t="s">
        <v>178</v>
      </c>
      <c r="V1" s="536"/>
      <c r="W1" s="537"/>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row>
    <row r="2" spans="1:63" s="13" customFormat="1" ht="15" thickBot="1">
      <c r="A2" s="102"/>
      <c r="B2" s="481"/>
      <c r="C2" s="482"/>
      <c r="D2" s="386"/>
      <c r="E2" s="386"/>
      <c r="F2" s="386"/>
      <c r="G2" s="385"/>
      <c r="H2" s="386"/>
      <c r="I2" s="392"/>
      <c r="J2" s="386"/>
      <c r="K2" s="385"/>
      <c r="L2" s="478"/>
      <c r="M2" s="478"/>
      <c r="N2" s="59"/>
      <c r="O2" s="59"/>
      <c r="P2" s="59"/>
      <c r="Q2" s="59"/>
      <c r="R2" s="59"/>
      <c r="S2" s="60"/>
      <c r="T2" s="58"/>
      <c r="U2" s="538"/>
      <c r="V2" s="539"/>
      <c r="W2" s="540"/>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row>
    <row r="3" spans="1:63" s="44" customFormat="1" ht="15">
      <c r="A3" s="97"/>
      <c r="B3" s="99"/>
      <c r="C3" s="100"/>
      <c r="D3" s="100"/>
      <c r="E3" s="100"/>
      <c r="F3" s="100"/>
      <c r="G3" s="100"/>
      <c r="H3" s="100"/>
      <c r="I3" s="100"/>
      <c r="J3" s="100"/>
      <c r="K3" s="100"/>
      <c r="L3" s="100"/>
      <c r="M3" s="100"/>
      <c r="N3" s="100"/>
      <c r="O3" s="100"/>
      <c r="P3" s="100"/>
      <c r="Q3" s="100"/>
      <c r="R3" s="100"/>
      <c r="S3" s="101"/>
      <c r="T3" s="58"/>
      <c r="U3" s="155"/>
      <c r="V3" s="265"/>
      <c r="W3" s="154"/>
    </row>
    <row r="4" spans="1:63" s="44" customFormat="1" ht="26.25">
      <c r="A4" s="94"/>
      <c r="B4" s="61"/>
      <c r="C4" s="521" t="s">
        <v>154</v>
      </c>
      <c r="D4" s="521"/>
      <c r="E4" s="521"/>
      <c r="F4" s="521"/>
      <c r="G4" s="521"/>
      <c r="H4" s="521"/>
      <c r="I4" s="521"/>
      <c r="J4" s="521"/>
      <c r="K4" s="521"/>
      <c r="L4" s="521"/>
      <c r="M4" s="521"/>
      <c r="N4" s="521"/>
      <c r="O4" s="521"/>
      <c r="P4" s="521"/>
      <c r="Q4" s="521"/>
      <c r="R4" s="521"/>
      <c r="S4" s="164"/>
      <c r="T4" s="176"/>
      <c r="U4" s="192"/>
      <c r="V4" s="266"/>
      <c r="W4" s="62"/>
    </row>
    <row r="5" spans="1:63">
      <c r="B5" s="125"/>
      <c r="C5" s="475" t="s">
        <v>296</v>
      </c>
      <c r="D5" s="475"/>
      <c r="E5" s="475"/>
      <c r="F5" s="475"/>
      <c r="G5" s="475"/>
      <c r="H5" s="475"/>
      <c r="I5" s="475"/>
      <c r="J5" s="475"/>
      <c r="K5" s="475"/>
      <c r="L5" s="475"/>
      <c r="M5" s="475"/>
      <c r="N5" s="475"/>
      <c r="O5" s="475"/>
      <c r="P5" s="475"/>
      <c r="Q5" s="475"/>
      <c r="R5" s="475"/>
      <c r="S5" s="123"/>
      <c r="U5" s="135"/>
      <c r="W5" s="123"/>
    </row>
    <row r="6" spans="1:63">
      <c r="B6" s="125"/>
      <c r="C6" s="543" t="s">
        <v>297</v>
      </c>
      <c r="D6" s="543"/>
      <c r="E6" s="543"/>
      <c r="F6" s="543"/>
      <c r="G6" s="543"/>
      <c r="H6" s="543"/>
      <c r="I6" s="543"/>
      <c r="J6" s="543"/>
      <c r="K6" s="543"/>
      <c r="L6" s="543"/>
      <c r="M6" s="543"/>
      <c r="N6" s="543"/>
      <c r="O6" s="543"/>
      <c r="P6" s="543"/>
      <c r="Q6" s="543"/>
      <c r="R6" s="543"/>
      <c r="S6" s="123"/>
      <c r="U6" s="135"/>
      <c r="W6" s="123"/>
    </row>
    <row r="7" spans="1:63">
      <c r="B7" s="135"/>
      <c r="C7" s="543"/>
      <c r="D7" s="543"/>
      <c r="E7" s="543"/>
      <c r="F7" s="543"/>
      <c r="G7" s="543"/>
      <c r="H7" s="543"/>
      <c r="I7" s="543"/>
      <c r="J7" s="543"/>
      <c r="K7" s="543"/>
      <c r="L7" s="543"/>
      <c r="M7" s="543"/>
      <c r="N7" s="543"/>
      <c r="O7" s="543"/>
      <c r="P7" s="543"/>
      <c r="Q7" s="543"/>
      <c r="R7" s="543"/>
      <c r="S7" s="123"/>
      <c r="U7" s="135"/>
      <c r="W7" s="123"/>
    </row>
    <row r="8" spans="1:63" ht="15">
      <c r="B8" s="167"/>
      <c r="C8" s="476" t="s">
        <v>298</v>
      </c>
      <c r="D8" s="476"/>
      <c r="E8" s="476"/>
      <c r="F8" s="476"/>
      <c r="G8" s="476"/>
      <c r="H8" s="476"/>
      <c r="I8" s="476"/>
      <c r="J8" s="476"/>
      <c r="K8" s="476"/>
      <c r="L8" s="476"/>
      <c r="M8" s="476"/>
      <c r="N8" s="476"/>
      <c r="O8" s="476"/>
      <c r="P8" s="476"/>
      <c r="Q8" s="476"/>
      <c r="R8" s="476"/>
      <c r="S8" s="161"/>
      <c r="U8" s="135"/>
      <c r="W8" s="123"/>
    </row>
    <row r="9" spans="1:63" ht="15">
      <c r="B9" s="167"/>
      <c r="C9" s="182"/>
      <c r="D9" s="182"/>
      <c r="E9" s="182"/>
      <c r="F9" s="182"/>
      <c r="G9" s="182"/>
      <c r="H9" s="182"/>
      <c r="I9" s="182"/>
      <c r="J9" s="182"/>
      <c r="K9" s="182"/>
      <c r="L9" s="182"/>
      <c r="M9" s="182"/>
      <c r="N9" s="182"/>
      <c r="O9" s="182"/>
      <c r="P9" s="182"/>
      <c r="Q9" s="182"/>
      <c r="R9" s="182"/>
      <c r="S9" s="161"/>
      <c r="U9" s="135"/>
      <c r="W9" s="123"/>
    </row>
    <row r="10" spans="1:63" ht="19.149999999999999" customHeight="1">
      <c r="B10" s="113"/>
      <c r="C10" s="445" t="s">
        <v>193</v>
      </c>
      <c r="D10" s="445"/>
      <c r="E10" s="445"/>
      <c r="F10" s="445"/>
      <c r="G10" s="445"/>
      <c r="H10" s="445"/>
      <c r="I10" s="445"/>
      <c r="J10" s="445"/>
      <c r="K10" s="445"/>
      <c r="L10" s="445"/>
      <c r="M10" s="445"/>
      <c r="N10" s="445"/>
      <c r="O10" s="445"/>
      <c r="P10" s="445"/>
      <c r="Q10" s="445"/>
      <c r="R10" s="445"/>
      <c r="S10" s="114"/>
      <c r="U10" s="135"/>
      <c r="W10" s="123"/>
    </row>
    <row r="11" spans="1:63" ht="15">
      <c r="B11" s="128"/>
      <c r="C11" s="475" t="s">
        <v>299</v>
      </c>
      <c r="D11" s="475"/>
      <c r="E11" s="475"/>
      <c r="F11" s="475"/>
      <c r="G11" s="475"/>
      <c r="H11" s="475"/>
      <c r="I11" s="475"/>
      <c r="J11" s="475"/>
      <c r="K11" s="475"/>
      <c r="L11" s="475"/>
      <c r="M11" s="475"/>
      <c r="N11" s="475"/>
      <c r="O11" s="475"/>
      <c r="P11" s="475"/>
      <c r="Q11" s="475"/>
      <c r="R11" s="475"/>
      <c r="S11" s="124"/>
      <c r="U11" s="135"/>
      <c r="W11" s="123"/>
    </row>
    <row r="12" spans="1:63" ht="15">
      <c r="B12" s="167"/>
      <c r="C12" s="583" t="s">
        <v>300</v>
      </c>
      <c r="D12" s="583"/>
      <c r="E12" s="583"/>
      <c r="F12" s="583"/>
      <c r="G12" s="583"/>
      <c r="H12" s="583"/>
      <c r="I12" s="583"/>
      <c r="J12" s="583"/>
      <c r="K12" s="583"/>
      <c r="L12" s="583"/>
      <c r="M12" s="583"/>
      <c r="N12" s="583"/>
      <c r="O12" s="583"/>
      <c r="P12" s="583"/>
      <c r="Q12" s="583"/>
      <c r="R12" s="583"/>
      <c r="S12" s="161"/>
      <c r="U12" s="135"/>
      <c r="W12" s="123"/>
    </row>
    <row r="13" spans="1:63" ht="15">
      <c r="B13" s="167"/>
      <c r="C13" s="182"/>
      <c r="D13" s="182"/>
      <c r="E13" s="182"/>
      <c r="F13" s="182"/>
      <c r="G13" s="182"/>
      <c r="H13" s="182"/>
      <c r="I13" s="182"/>
      <c r="J13" s="182"/>
      <c r="K13" s="182"/>
      <c r="L13" s="182"/>
      <c r="M13" s="182"/>
      <c r="N13" s="182"/>
      <c r="O13" s="182"/>
      <c r="P13" s="182"/>
      <c r="Q13" s="182"/>
      <c r="R13" s="182"/>
      <c r="S13" s="161"/>
      <c r="U13" s="135"/>
      <c r="W13" s="123"/>
    </row>
    <row r="14" spans="1:63" s="19" customFormat="1" ht="14.45" customHeight="1">
      <c r="A14" s="96"/>
      <c r="B14" s="157"/>
      <c r="C14" s="153" t="s">
        <v>162</v>
      </c>
      <c r="D14" s="483" t="s">
        <v>207</v>
      </c>
      <c r="E14" s="484"/>
      <c r="F14" s="484"/>
      <c r="G14" s="484"/>
      <c r="H14" s="485"/>
      <c r="I14" s="483" t="s">
        <v>179</v>
      </c>
      <c r="J14" s="485"/>
      <c r="K14" s="503" t="s">
        <v>122</v>
      </c>
      <c r="L14" s="504"/>
      <c r="M14" s="504"/>
      <c r="N14" s="504"/>
      <c r="O14" s="504"/>
      <c r="P14" s="504"/>
      <c r="Q14" s="504"/>
      <c r="R14" s="505"/>
      <c r="S14" s="158"/>
      <c r="T14" s="145"/>
      <c r="U14" s="157"/>
      <c r="V14" s="267"/>
      <c r="W14" s="158"/>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row>
    <row r="15" spans="1:63" s="19" customFormat="1" ht="14.45" customHeight="1">
      <c r="A15" s="96"/>
      <c r="B15" s="157"/>
      <c r="C15" s="463" t="s">
        <v>71</v>
      </c>
      <c r="D15" s="509" t="s">
        <v>195</v>
      </c>
      <c r="E15" s="510"/>
      <c r="F15" s="510"/>
      <c r="G15" s="510"/>
      <c r="H15" s="511"/>
      <c r="I15" s="501"/>
      <c r="J15" s="502"/>
      <c r="K15" s="506"/>
      <c r="L15" s="507"/>
      <c r="M15" s="507"/>
      <c r="N15" s="507"/>
      <c r="O15" s="507"/>
      <c r="P15" s="507"/>
      <c r="Q15" s="507"/>
      <c r="R15" s="508"/>
      <c r="S15" s="158"/>
      <c r="T15" s="145"/>
      <c r="U15" s="157"/>
      <c r="V15" s="267"/>
      <c r="W15" s="158"/>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row>
    <row r="16" spans="1:63" s="19" customFormat="1" ht="21" customHeight="1">
      <c r="A16" s="96"/>
      <c r="B16" s="157"/>
      <c r="C16" s="464"/>
      <c r="D16" s="512"/>
      <c r="E16" s="513"/>
      <c r="F16" s="513"/>
      <c r="G16" s="513"/>
      <c r="H16" s="514"/>
      <c r="I16" s="152"/>
      <c r="J16" s="316" t="s">
        <v>196</v>
      </c>
      <c r="K16" s="522" t="str">
        <f>IF(V16=1, "Do NOT continue with Step 2 below. Please proceed to Section 5.", "Please continue with Step 2 below.")</f>
        <v>Do NOT continue with Step 2 below. Please proceed to Section 5.</v>
      </c>
      <c r="L16" s="523"/>
      <c r="M16" s="523"/>
      <c r="N16" s="523"/>
      <c r="O16" s="523"/>
      <c r="P16" s="523"/>
      <c r="Q16" s="523"/>
      <c r="R16" s="524"/>
      <c r="S16" s="158"/>
      <c r="T16" s="145"/>
      <c r="U16" s="159"/>
      <c r="V16" s="310">
        <v>1</v>
      </c>
      <c r="W16" s="263"/>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row>
    <row r="17" spans="1:63" s="19" customFormat="1" ht="21" customHeight="1">
      <c r="A17" s="96"/>
      <c r="B17" s="157"/>
      <c r="C17" s="465"/>
      <c r="D17" s="515"/>
      <c r="E17" s="516"/>
      <c r="F17" s="516"/>
      <c r="G17" s="516"/>
      <c r="H17" s="517"/>
      <c r="I17" s="152"/>
      <c r="J17" s="316" t="s">
        <v>197</v>
      </c>
      <c r="K17" s="525"/>
      <c r="L17" s="526"/>
      <c r="M17" s="526"/>
      <c r="N17" s="526"/>
      <c r="O17" s="526"/>
      <c r="P17" s="526"/>
      <c r="Q17" s="526"/>
      <c r="R17" s="527"/>
      <c r="S17" s="158"/>
      <c r="T17" s="145"/>
      <c r="U17" s="157"/>
      <c r="V17" s="267"/>
      <c r="W17" s="158"/>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row>
    <row r="18" spans="1:63" ht="15">
      <c r="B18" s="157"/>
      <c r="C18" s="146"/>
      <c r="D18" s="146"/>
      <c r="E18" s="146"/>
      <c r="F18" s="146"/>
      <c r="G18" s="146"/>
      <c r="H18" s="146"/>
      <c r="I18" s="146"/>
      <c r="J18" s="146"/>
      <c r="K18" s="146"/>
      <c r="L18" s="165"/>
      <c r="M18" s="166"/>
      <c r="N18" s="146"/>
      <c r="O18" s="146"/>
      <c r="P18" s="146"/>
      <c r="Q18" s="146"/>
      <c r="R18" s="146"/>
      <c r="S18" s="158"/>
      <c r="T18" s="145"/>
      <c r="U18" s="157"/>
      <c r="V18" s="267"/>
      <c r="W18" s="158"/>
      <c r="BD18" s="15"/>
      <c r="BE18" s="15"/>
      <c r="BF18" s="15"/>
      <c r="BG18" s="15"/>
      <c r="BH18" s="15"/>
      <c r="BI18" s="15"/>
      <c r="BJ18" s="15"/>
      <c r="BK18" s="15"/>
    </row>
    <row r="19" spans="1:63">
      <c r="B19" s="135"/>
      <c r="S19" s="123"/>
      <c r="U19" s="135"/>
      <c r="W19" s="123"/>
    </row>
    <row r="20" spans="1:63" ht="19.149999999999999" customHeight="1">
      <c r="B20" s="113"/>
      <c r="C20" s="445" t="s">
        <v>198</v>
      </c>
      <c r="D20" s="445"/>
      <c r="E20" s="445"/>
      <c r="F20" s="445"/>
      <c r="G20" s="445"/>
      <c r="H20" s="445"/>
      <c r="I20" s="445"/>
      <c r="J20" s="445"/>
      <c r="K20" s="445"/>
      <c r="L20" s="445"/>
      <c r="M20" s="445"/>
      <c r="N20" s="445"/>
      <c r="O20" s="445"/>
      <c r="P20" s="445"/>
      <c r="Q20" s="445"/>
      <c r="R20" s="445"/>
      <c r="S20" s="114"/>
      <c r="U20" s="135"/>
      <c r="W20" s="123"/>
    </row>
    <row r="21" spans="1:63" ht="15">
      <c r="B21" s="128"/>
      <c r="C21" s="475" t="s">
        <v>301</v>
      </c>
      <c r="D21" s="475"/>
      <c r="E21" s="475"/>
      <c r="F21" s="475"/>
      <c r="G21" s="475"/>
      <c r="H21" s="475"/>
      <c r="I21" s="475"/>
      <c r="J21" s="475"/>
      <c r="K21" s="475"/>
      <c r="L21" s="475"/>
      <c r="M21" s="475"/>
      <c r="N21" s="475"/>
      <c r="O21" s="475"/>
      <c r="P21" s="475"/>
      <c r="Q21" s="475"/>
      <c r="R21" s="475"/>
      <c r="S21" s="124"/>
      <c r="U21" s="135"/>
      <c r="W21" s="123"/>
    </row>
    <row r="22" spans="1:63">
      <c r="B22" s="135"/>
      <c r="S22" s="123"/>
      <c r="U22" s="135"/>
      <c r="W22" s="123"/>
    </row>
    <row r="23" spans="1:63" s="19" customFormat="1" ht="14.45" customHeight="1">
      <c r="A23" s="96"/>
      <c r="B23" s="157"/>
      <c r="C23" s="153" t="s">
        <v>162</v>
      </c>
      <c r="D23" s="483" t="s">
        <v>207</v>
      </c>
      <c r="E23" s="484"/>
      <c r="F23" s="484"/>
      <c r="G23" s="484"/>
      <c r="H23" s="485"/>
      <c r="I23" s="483" t="s">
        <v>179</v>
      </c>
      <c r="J23" s="485"/>
      <c r="K23" s="503" t="s">
        <v>122</v>
      </c>
      <c r="L23" s="504"/>
      <c r="M23" s="504"/>
      <c r="N23" s="504"/>
      <c r="O23" s="504"/>
      <c r="P23" s="504"/>
      <c r="Q23" s="504"/>
      <c r="R23" s="505"/>
      <c r="S23" s="158"/>
      <c r="T23" s="145"/>
      <c r="U23" s="157"/>
      <c r="V23" s="267"/>
      <c r="W23" s="158"/>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row>
    <row r="24" spans="1:63" s="19" customFormat="1" ht="15">
      <c r="A24" s="96"/>
      <c r="B24" s="157"/>
      <c r="C24" s="463" t="s">
        <v>77</v>
      </c>
      <c r="D24" s="509" t="s">
        <v>199</v>
      </c>
      <c r="E24" s="510"/>
      <c r="F24" s="510"/>
      <c r="G24" s="510"/>
      <c r="H24" s="511"/>
      <c r="I24" s="501"/>
      <c r="J24" s="502"/>
      <c r="K24" s="506"/>
      <c r="L24" s="507"/>
      <c r="M24" s="507"/>
      <c r="N24" s="507"/>
      <c r="O24" s="507"/>
      <c r="P24" s="507"/>
      <c r="Q24" s="507"/>
      <c r="R24" s="508"/>
      <c r="S24" s="158"/>
      <c r="T24" s="145"/>
      <c r="U24" s="157"/>
      <c r="V24" s="267"/>
      <c r="W24" s="158"/>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row>
    <row r="25" spans="1:63" s="19" customFormat="1" ht="20.45" customHeight="1">
      <c r="A25" s="96"/>
      <c r="B25" s="157"/>
      <c r="C25" s="464"/>
      <c r="D25" s="512"/>
      <c r="E25" s="513"/>
      <c r="F25" s="513"/>
      <c r="G25" s="513"/>
      <c r="H25" s="514"/>
      <c r="I25" s="152"/>
      <c r="J25" s="316" t="s">
        <v>181</v>
      </c>
      <c r="K25" s="522" t="str">
        <f>IF(OR(V25=0,V29=0,V33=0,V37=0),"Please answer all the questions in Step 2",IF(SUM(V25:V37)&lt;12,"Please continue with Step 3 below.","No mitigation measures are necessary. Do NOT continue with Step 3 below. Please proceed to Section 5."))</f>
        <v>Please continue with Step 3 below.</v>
      </c>
      <c r="L25" s="523"/>
      <c r="M25" s="523"/>
      <c r="N25" s="523"/>
      <c r="O25" s="523"/>
      <c r="P25" s="523"/>
      <c r="Q25" s="523"/>
      <c r="R25" s="524"/>
      <c r="S25" s="158"/>
      <c r="T25" s="145"/>
      <c r="U25" s="159"/>
      <c r="V25" s="310">
        <v>1</v>
      </c>
      <c r="W25" s="263"/>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row>
    <row r="26" spans="1:63" s="19" customFormat="1" ht="21" customHeight="1">
      <c r="A26" s="96"/>
      <c r="B26" s="157"/>
      <c r="C26" s="464"/>
      <c r="D26" s="512"/>
      <c r="E26" s="513"/>
      <c r="F26" s="513"/>
      <c r="G26" s="513"/>
      <c r="H26" s="514"/>
      <c r="I26" s="152"/>
      <c r="J26" s="316" t="s">
        <v>182</v>
      </c>
      <c r="K26" s="584"/>
      <c r="L26" s="585"/>
      <c r="M26" s="585"/>
      <c r="N26" s="585"/>
      <c r="O26" s="585"/>
      <c r="P26" s="585"/>
      <c r="Q26" s="585"/>
      <c r="R26" s="586"/>
      <c r="S26" s="158"/>
      <c r="T26" s="145"/>
      <c r="U26" s="157"/>
      <c r="V26" s="267"/>
      <c r="W26" s="158"/>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row>
    <row r="27" spans="1:63" s="19" customFormat="1" ht="19.149999999999999" customHeight="1">
      <c r="A27" s="96"/>
      <c r="B27" s="157"/>
      <c r="C27" s="465"/>
      <c r="D27" s="515"/>
      <c r="E27" s="516"/>
      <c r="F27" s="516"/>
      <c r="G27" s="516"/>
      <c r="H27" s="517"/>
      <c r="I27" s="152"/>
      <c r="J27" s="316" t="s">
        <v>200</v>
      </c>
      <c r="K27" s="584"/>
      <c r="L27" s="585"/>
      <c r="M27" s="585"/>
      <c r="N27" s="585"/>
      <c r="O27" s="585"/>
      <c r="P27" s="585"/>
      <c r="Q27" s="585"/>
      <c r="R27" s="586"/>
      <c r="S27" s="158"/>
      <c r="T27" s="145"/>
      <c r="U27" s="157"/>
      <c r="V27" s="267"/>
      <c r="W27" s="158"/>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row>
    <row r="28" spans="1:63" s="19" customFormat="1" ht="15">
      <c r="A28" s="96"/>
      <c r="B28" s="157"/>
      <c r="C28" s="463" t="s">
        <v>201</v>
      </c>
      <c r="D28" s="509" t="s">
        <v>8</v>
      </c>
      <c r="E28" s="510"/>
      <c r="F28" s="510"/>
      <c r="G28" s="510"/>
      <c r="H28" s="511"/>
      <c r="I28" s="544"/>
      <c r="J28" s="546"/>
      <c r="K28" s="584"/>
      <c r="L28" s="585"/>
      <c r="M28" s="585"/>
      <c r="N28" s="585"/>
      <c r="O28" s="585"/>
      <c r="P28" s="585"/>
      <c r="Q28" s="585"/>
      <c r="R28" s="586"/>
      <c r="S28" s="158"/>
      <c r="T28" s="145"/>
      <c r="U28" s="157"/>
      <c r="V28" s="267"/>
      <c r="W28" s="158"/>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row>
    <row r="29" spans="1:63" ht="19.149999999999999" customHeight="1">
      <c r="B29" s="135"/>
      <c r="C29" s="464"/>
      <c r="D29" s="512"/>
      <c r="E29" s="513"/>
      <c r="F29" s="513"/>
      <c r="G29" s="513"/>
      <c r="H29" s="514"/>
      <c r="I29" s="152"/>
      <c r="J29" s="316" t="s">
        <v>181</v>
      </c>
      <c r="K29" s="584"/>
      <c r="L29" s="585"/>
      <c r="M29" s="585"/>
      <c r="N29" s="585"/>
      <c r="O29" s="585"/>
      <c r="P29" s="585"/>
      <c r="Q29" s="585"/>
      <c r="R29" s="586"/>
      <c r="S29" s="123"/>
      <c r="U29" s="159"/>
      <c r="V29" s="310">
        <v>1</v>
      </c>
      <c r="W29" s="279"/>
    </row>
    <row r="30" spans="1:63" ht="19.899999999999999" customHeight="1">
      <c r="B30" s="135"/>
      <c r="C30" s="464"/>
      <c r="D30" s="512"/>
      <c r="E30" s="513"/>
      <c r="F30" s="513"/>
      <c r="G30" s="513"/>
      <c r="H30" s="514"/>
      <c r="I30" s="152"/>
      <c r="J30" s="316" t="s">
        <v>182</v>
      </c>
      <c r="K30" s="584"/>
      <c r="L30" s="585"/>
      <c r="M30" s="585"/>
      <c r="N30" s="585"/>
      <c r="O30" s="585"/>
      <c r="P30" s="585"/>
      <c r="Q30" s="585"/>
      <c r="R30" s="586"/>
      <c r="S30" s="123"/>
      <c r="U30" s="157"/>
      <c r="W30" s="123"/>
    </row>
    <row r="31" spans="1:63" ht="19.899999999999999" customHeight="1">
      <c r="B31" s="135"/>
      <c r="C31" s="465"/>
      <c r="D31" s="515"/>
      <c r="E31" s="516"/>
      <c r="F31" s="516"/>
      <c r="G31" s="516"/>
      <c r="H31" s="517"/>
      <c r="I31" s="152"/>
      <c r="J31" s="316" t="s">
        <v>200</v>
      </c>
      <c r="K31" s="584"/>
      <c r="L31" s="585"/>
      <c r="M31" s="585"/>
      <c r="N31" s="585"/>
      <c r="O31" s="585"/>
      <c r="P31" s="585"/>
      <c r="Q31" s="585"/>
      <c r="R31" s="586"/>
      <c r="S31" s="123"/>
      <c r="U31" s="157"/>
      <c r="W31" s="123"/>
    </row>
    <row r="32" spans="1:63" ht="15">
      <c r="B32" s="135"/>
      <c r="C32" s="463" t="s">
        <v>202</v>
      </c>
      <c r="D32" s="509" t="s">
        <v>203</v>
      </c>
      <c r="E32" s="510"/>
      <c r="F32" s="510"/>
      <c r="G32" s="510"/>
      <c r="H32" s="511"/>
      <c r="I32" s="544"/>
      <c r="J32" s="546"/>
      <c r="K32" s="584"/>
      <c r="L32" s="585"/>
      <c r="M32" s="585"/>
      <c r="N32" s="585"/>
      <c r="O32" s="585"/>
      <c r="P32" s="585"/>
      <c r="Q32" s="585"/>
      <c r="R32" s="586"/>
      <c r="S32" s="123"/>
      <c r="U32" s="157"/>
      <c r="W32" s="123"/>
    </row>
    <row r="33" spans="2:23" ht="19.899999999999999" customHeight="1">
      <c r="B33" s="135"/>
      <c r="C33" s="464"/>
      <c r="D33" s="512"/>
      <c r="E33" s="513"/>
      <c r="F33" s="513"/>
      <c r="G33" s="513"/>
      <c r="H33" s="514"/>
      <c r="I33" s="152"/>
      <c r="J33" s="316" t="s">
        <v>181</v>
      </c>
      <c r="K33" s="584"/>
      <c r="L33" s="585"/>
      <c r="M33" s="585"/>
      <c r="N33" s="585"/>
      <c r="O33" s="585"/>
      <c r="P33" s="585"/>
      <c r="Q33" s="585"/>
      <c r="R33" s="586"/>
      <c r="S33" s="123"/>
      <c r="U33" s="159"/>
      <c r="V33" s="310">
        <v>1</v>
      </c>
      <c r="W33" s="279"/>
    </row>
    <row r="34" spans="2:23" ht="18.600000000000001" customHeight="1">
      <c r="B34" s="205"/>
      <c r="C34" s="464"/>
      <c r="D34" s="512"/>
      <c r="E34" s="513"/>
      <c r="F34" s="513"/>
      <c r="G34" s="513"/>
      <c r="H34" s="514"/>
      <c r="I34" s="152"/>
      <c r="J34" s="316" t="s">
        <v>182</v>
      </c>
      <c r="K34" s="584"/>
      <c r="L34" s="585"/>
      <c r="M34" s="585"/>
      <c r="N34" s="585"/>
      <c r="O34" s="585"/>
      <c r="P34" s="585"/>
      <c r="Q34" s="585"/>
      <c r="R34" s="586"/>
      <c r="S34" s="123"/>
      <c r="U34" s="157"/>
      <c r="W34" s="123"/>
    </row>
    <row r="35" spans="2:23" ht="20.45" customHeight="1">
      <c r="B35" s="135"/>
      <c r="C35" s="465"/>
      <c r="D35" s="515"/>
      <c r="E35" s="516"/>
      <c r="F35" s="516"/>
      <c r="G35" s="516"/>
      <c r="H35" s="517"/>
      <c r="I35" s="152"/>
      <c r="J35" s="316" t="s">
        <v>200</v>
      </c>
      <c r="K35" s="584"/>
      <c r="L35" s="585"/>
      <c r="M35" s="585"/>
      <c r="N35" s="585"/>
      <c r="O35" s="585"/>
      <c r="P35" s="585"/>
      <c r="Q35" s="585"/>
      <c r="R35" s="586"/>
      <c r="S35" s="123"/>
      <c r="U35" s="157"/>
      <c r="W35" s="123"/>
    </row>
    <row r="36" spans="2:23" ht="15">
      <c r="B36" s="135"/>
      <c r="C36" s="463" t="s">
        <v>204</v>
      </c>
      <c r="D36" s="509" t="s">
        <v>205</v>
      </c>
      <c r="E36" s="510"/>
      <c r="F36" s="510"/>
      <c r="G36" s="510"/>
      <c r="H36" s="511"/>
      <c r="I36" s="544"/>
      <c r="J36" s="546"/>
      <c r="K36" s="584"/>
      <c r="L36" s="585"/>
      <c r="M36" s="585"/>
      <c r="N36" s="585"/>
      <c r="O36" s="585"/>
      <c r="P36" s="585"/>
      <c r="Q36" s="585"/>
      <c r="R36" s="586"/>
      <c r="S36" s="123"/>
      <c r="U36" s="157"/>
      <c r="W36" s="123"/>
    </row>
    <row r="37" spans="2:23" ht="22.15" customHeight="1">
      <c r="B37" s="135"/>
      <c r="C37" s="464"/>
      <c r="D37" s="512"/>
      <c r="E37" s="513"/>
      <c r="F37" s="513"/>
      <c r="G37" s="513"/>
      <c r="H37" s="514"/>
      <c r="I37" s="152"/>
      <c r="J37" s="316" t="s">
        <v>181</v>
      </c>
      <c r="K37" s="584"/>
      <c r="L37" s="585"/>
      <c r="M37" s="585"/>
      <c r="N37" s="585"/>
      <c r="O37" s="585"/>
      <c r="P37" s="585"/>
      <c r="Q37" s="585"/>
      <c r="R37" s="586"/>
      <c r="S37" s="123"/>
      <c r="U37" s="159"/>
      <c r="V37" s="310">
        <v>1</v>
      </c>
      <c r="W37" s="279"/>
    </row>
    <row r="38" spans="2:23" ht="19.149999999999999" customHeight="1">
      <c r="B38" s="135"/>
      <c r="C38" s="464"/>
      <c r="D38" s="512"/>
      <c r="E38" s="513"/>
      <c r="F38" s="513"/>
      <c r="G38" s="513"/>
      <c r="H38" s="514"/>
      <c r="I38" s="152"/>
      <c r="J38" s="316" t="s">
        <v>182</v>
      </c>
      <c r="K38" s="584"/>
      <c r="L38" s="585"/>
      <c r="M38" s="585"/>
      <c r="N38" s="585"/>
      <c r="O38" s="585"/>
      <c r="P38" s="585"/>
      <c r="Q38" s="585"/>
      <c r="R38" s="586"/>
      <c r="S38" s="123"/>
      <c r="U38" s="157"/>
      <c r="W38" s="123"/>
    </row>
    <row r="39" spans="2:23" ht="18.600000000000001" customHeight="1">
      <c r="B39" s="135"/>
      <c r="C39" s="465"/>
      <c r="D39" s="515"/>
      <c r="E39" s="516"/>
      <c r="F39" s="516"/>
      <c r="G39" s="516"/>
      <c r="H39" s="517"/>
      <c r="I39" s="152"/>
      <c r="J39" s="316" t="s">
        <v>200</v>
      </c>
      <c r="K39" s="525"/>
      <c r="L39" s="526"/>
      <c r="M39" s="526"/>
      <c r="N39" s="526"/>
      <c r="O39" s="526"/>
      <c r="P39" s="526"/>
      <c r="Q39" s="526"/>
      <c r="R39" s="527"/>
      <c r="S39" s="123"/>
      <c r="U39" s="157"/>
      <c r="W39" s="123"/>
    </row>
    <row r="40" spans="2:23" ht="15">
      <c r="B40" s="135"/>
      <c r="C40" s="28"/>
      <c r="D40" s="28"/>
      <c r="E40" s="206"/>
      <c r="F40" s="26"/>
      <c r="G40" s="207"/>
      <c r="H40" s="24"/>
      <c r="S40" s="123"/>
      <c r="U40" s="135"/>
      <c r="W40" s="123"/>
    </row>
    <row r="41" spans="2:23" ht="14.45" customHeight="1">
      <c r="B41" s="135"/>
      <c r="C41" s="28"/>
      <c r="D41" s="28"/>
      <c r="E41" s="206"/>
      <c r="F41" s="207"/>
      <c r="G41" s="207"/>
      <c r="H41" s="24"/>
      <c r="S41" s="123"/>
      <c r="U41" s="135"/>
      <c r="W41" s="123"/>
    </row>
    <row r="42" spans="2:23" ht="23.45" customHeight="1">
      <c r="B42" s="113"/>
      <c r="C42" s="445" t="s">
        <v>206</v>
      </c>
      <c r="D42" s="445"/>
      <c r="E42" s="445"/>
      <c r="F42" s="445"/>
      <c r="G42" s="445"/>
      <c r="H42" s="445"/>
      <c r="I42" s="445"/>
      <c r="J42" s="445"/>
      <c r="K42" s="445"/>
      <c r="L42" s="445"/>
      <c r="M42" s="445"/>
      <c r="N42" s="445"/>
      <c r="O42" s="445"/>
      <c r="P42" s="445"/>
      <c r="Q42" s="445"/>
      <c r="R42" s="445"/>
      <c r="S42" s="114"/>
      <c r="U42" s="135"/>
      <c r="W42" s="123"/>
    </row>
    <row r="43" spans="2:23" ht="13.9" customHeight="1">
      <c r="B43" s="128"/>
      <c r="C43" s="475" t="s">
        <v>312</v>
      </c>
      <c r="D43" s="475"/>
      <c r="E43" s="475"/>
      <c r="F43" s="475"/>
      <c r="G43" s="475"/>
      <c r="H43" s="475"/>
      <c r="I43" s="475"/>
      <c r="J43" s="475"/>
      <c r="K43" s="475"/>
      <c r="L43" s="475"/>
      <c r="M43" s="475"/>
      <c r="N43" s="475"/>
      <c r="O43" s="475"/>
      <c r="P43" s="475"/>
      <c r="Q43" s="475"/>
      <c r="R43" s="475"/>
      <c r="S43" s="124"/>
      <c r="U43" s="135"/>
      <c r="W43" s="123"/>
    </row>
    <row r="44" spans="2:23" ht="15">
      <c r="B44" s="167"/>
      <c r="C44" s="575" t="s">
        <v>313</v>
      </c>
      <c r="D44" s="575"/>
      <c r="E44" s="575"/>
      <c r="F44" s="575"/>
      <c r="G44" s="575"/>
      <c r="H44" s="575"/>
      <c r="I44" s="575"/>
      <c r="J44" s="575"/>
      <c r="K44" s="575"/>
      <c r="L44" s="575"/>
      <c r="M44" s="575"/>
      <c r="N44" s="575"/>
      <c r="O44" s="575"/>
      <c r="P44" s="575"/>
      <c r="Q44" s="575"/>
      <c r="R44" s="575"/>
      <c r="S44" s="161"/>
      <c r="U44" s="135"/>
      <c r="W44" s="123"/>
    </row>
    <row r="45" spans="2:23" ht="13.9" customHeight="1">
      <c r="B45" s="135"/>
      <c r="C45" s="575" t="s">
        <v>314</v>
      </c>
      <c r="D45" s="575"/>
      <c r="E45" s="575"/>
      <c r="F45" s="575"/>
      <c r="G45" s="575"/>
      <c r="H45" s="575"/>
      <c r="I45" s="575"/>
      <c r="J45" s="575"/>
      <c r="K45" s="575"/>
      <c r="L45" s="575"/>
      <c r="M45" s="575"/>
      <c r="N45" s="575"/>
      <c r="O45" s="575"/>
      <c r="P45" s="575"/>
      <c r="Q45" s="575"/>
      <c r="R45" s="575"/>
      <c r="S45" s="123"/>
      <c r="U45" s="135"/>
      <c r="W45" s="123"/>
    </row>
    <row r="46" spans="2:23" ht="13.9" customHeight="1">
      <c r="B46" s="135"/>
      <c r="C46" s="575"/>
      <c r="D46" s="575"/>
      <c r="E46" s="575"/>
      <c r="F46" s="575"/>
      <c r="G46" s="575"/>
      <c r="H46" s="575"/>
      <c r="I46" s="575"/>
      <c r="J46" s="575"/>
      <c r="K46" s="575"/>
      <c r="L46" s="575"/>
      <c r="M46" s="575"/>
      <c r="N46" s="575"/>
      <c r="O46" s="575"/>
      <c r="P46" s="575"/>
      <c r="Q46" s="575"/>
      <c r="R46" s="575"/>
      <c r="S46" s="123"/>
      <c r="U46" s="135"/>
      <c r="W46" s="123"/>
    </row>
    <row r="47" spans="2:23" ht="13.9" customHeight="1">
      <c r="B47" s="135"/>
      <c r="C47" s="184"/>
      <c r="D47" s="184"/>
      <c r="E47" s="184"/>
      <c r="F47" s="184"/>
      <c r="G47" s="184"/>
      <c r="H47" s="184"/>
      <c r="I47" s="184"/>
      <c r="J47" s="184"/>
      <c r="K47" s="184"/>
      <c r="L47" s="184"/>
      <c r="M47" s="184"/>
      <c r="N47" s="184"/>
      <c r="O47" s="184"/>
      <c r="P47" s="184"/>
      <c r="Q47" s="184"/>
      <c r="R47" s="184"/>
      <c r="S47" s="123"/>
      <c r="U47" s="135"/>
      <c r="W47" s="123"/>
    </row>
    <row r="48" spans="2:23" ht="13.9" customHeight="1">
      <c r="B48" s="135"/>
      <c r="C48" s="153" t="s">
        <v>162</v>
      </c>
      <c r="D48" s="439" t="s">
        <v>207</v>
      </c>
      <c r="E48" s="440"/>
      <c r="F48" s="440"/>
      <c r="G48" s="440"/>
      <c r="H48" s="440"/>
      <c r="I48" s="441"/>
      <c r="J48" s="201" t="s">
        <v>179</v>
      </c>
      <c r="K48" s="613" t="s">
        <v>122</v>
      </c>
      <c r="L48" s="614"/>
      <c r="M48" s="614"/>
      <c r="N48" s="614"/>
      <c r="O48" s="614"/>
      <c r="P48" s="614"/>
      <c r="Q48" s="614"/>
      <c r="R48" s="615"/>
      <c r="S48" s="123"/>
      <c r="U48" s="135"/>
      <c r="W48" s="123"/>
    </row>
    <row r="49" spans="2:23">
      <c r="B49" s="135"/>
      <c r="C49" s="587" t="s">
        <v>80</v>
      </c>
      <c r="D49" s="588" t="s">
        <v>16</v>
      </c>
      <c r="E49" s="589"/>
      <c r="F49" s="589"/>
      <c r="G49" s="589"/>
      <c r="H49" s="589"/>
      <c r="I49" s="590"/>
      <c r="J49" s="591"/>
      <c r="K49" s="593" t="str">
        <f>IF(OR(V60="Yes",V61="Yes"),"Food security assessment and mitigation measures are required.","No food security assessment nor mitigation measures required.")</f>
        <v>No food security assessment nor mitigation measures required.</v>
      </c>
      <c r="L49" s="594"/>
      <c r="M49" s="594"/>
      <c r="N49" s="594"/>
      <c r="O49" s="594"/>
      <c r="P49" s="594"/>
      <c r="Q49" s="594"/>
      <c r="R49" s="595"/>
      <c r="S49" s="123"/>
      <c r="U49" s="135"/>
      <c r="W49" s="123"/>
    </row>
    <row r="50" spans="2:23" ht="17.45" customHeight="1">
      <c r="B50" s="135"/>
      <c r="C50" s="587"/>
      <c r="D50" s="588"/>
      <c r="E50" s="589"/>
      <c r="F50" s="589"/>
      <c r="G50" s="589"/>
      <c r="H50" s="589"/>
      <c r="I50" s="590"/>
      <c r="J50" s="592"/>
      <c r="K50" s="596"/>
      <c r="L50" s="597"/>
      <c r="M50" s="597"/>
      <c r="N50" s="597"/>
      <c r="O50" s="597"/>
      <c r="P50" s="597"/>
      <c r="Q50" s="597"/>
      <c r="R50" s="598"/>
      <c r="S50" s="123"/>
      <c r="U50" s="135"/>
      <c r="W50" s="123"/>
    </row>
    <row r="51" spans="2:23" ht="13.9" customHeight="1">
      <c r="B51" s="135"/>
      <c r="C51" s="587" t="s">
        <v>81</v>
      </c>
      <c r="D51" s="588" t="s">
        <v>17</v>
      </c>
      <c r="E51" s="589"/>
      <c r="F51" s="589"/>
      <c r="G51" s="589"/>
      <c r="H51" s="589"/>
      <c r="I51" s="590"/>
      <c r="J51" s="591"/>
      <c r="K51" s="596"/>
      <c r="L51" s="597"/>
      <c r="M51" s="597"/>
      <c r="N51" s="597"/>
      <c r="O51" s="597"/>
      <c r="P51" s="597"/>
      <c r="Q51" s="597"/>
      <c r="R51" s="598"/>
      <c r="S51" s="123"/>
      <c r="U51" s="135"/>
      <c r="W51" s="123"/>
    </row>
    <row r="52" spans="2:23" ht="13.9" customHeight="1">
      <c r="B52" s="135"/>
      <c r="C52" s="587"/>
      <c r="D52" s="588"/>
      <c r="E52" s="589"/>
      <c r="F52" s="589"/>
      <c r="G52" s="589"/>
      <c r="H52" s="589"/>
      <c r="I52" s="590"/>
      <c r="J52" s="592"/>
      <c r="K52" s="596"/>
      <c r="L52" s="597"/>
      <c r="M52" s="597"/>
      <c r="N52" s="597"/>
      <c r="O52" s="597"/>
      <c r="P52" s="597"/>
      <c r="Q52" s="597"/>
      <c r="R52" s="598"/>
      <c r="S52" s="123"/>
      <c r="U52" s="135"/>
      <c r="W52" s="123"/>
    </row>
    <row r="53" spans="2:23" ht="13.9" customHeight="1">
      <c r="B53" s="135"/>
      <c r="C53" s="587" t="s">
        <v>82</v>
      </c>
      <c r="D53" s="588" t="s">
        <v>212</v>
      </c>
      <c r="E53" s="589"/>
      <c r="F53" s="589"/>
      <c r="G53" s="589"/>
      <c r="H53" s="589"/>
      <c r="I53" s="590"/>
      <c r="J53" s="591"/>
      <c r="K53" s="596"/>
      <c r="L53" s="597"/>
      <c r="M53" s="597"/>
      <c r="N53" s="597"/>
      <c r="O53" s="597"/>
      <c r="P53" s="597"/>
      <c r="Q53" s="597"/>
      <c r="R53" s="598"/>
      <c r="S53" s="123"/>
      <c r="U53" s="135"/>
      <c r="W53" s="123"/>
    </row>
    <row r="54" spans="2:23" ht="13.9" customHeight="1">
      <c r="B54" s="135"/>
      <c r="C54" s="587"/>
      <c r="D54" s="588"/>
      <c r="E54" s="589"/>
      <c r="F54" s="589"/>
      <c r="G54" s="589"/>
      <c r="H54" s="589"/>
      <c r="I54" s="590"/>
      <c r="J54" s="592"/>
      <c r="K54" s="599"/>
      <c r="L54" s="600"/>
      <c r="M54" s="600"/>
      <c r="N54" s="600"/>
      <c r="O54" s="600"/>
      <c r="P54" s="600"/>
      <c r="Q54" s="600"/>
      <c r="R54" s="601"/>
      <c r="S54" s="123"/>
      <c r="U54" s="135"/>
      <c r="W54" s="123"/>
    </row>
    <row r="55" spans="2:23" ht="13.9" customHeight="1">
      <c r="B55" s="135"/>
      <c r="C55" s="23"/>
      <c r="D55" s="208"/>
      <c r="E55" s="208"/>
      <c r="F55" s="209"/>
      <c r="G55" s="209"/>
      <c r="I55" s="202" t="s">
        <v>210</v>
      </c>
      <c r="J55" s="295">
        <f>SUM(J49:J54)</f>
        <v>0</v>
      </c>
      <c r="K55" s="210" t="str">
        <f>IF(AND('PO Details'!U12=TRUE, 'PO Details'!K12="Please select from the drop down"),"Please complete PO Details section.", IF(AND('PO Details'!U14=TRUE, 'PO Details'!K14="Please select from the drop down"),"Please complete PO Details section.", ""))</f>
        <v/>
      </c>
      <c r="S55" s="123"/>
      <c r="U55" s="135"/>
      <c r="W55" s="123"/>
    </row>
    <row r="56" spans="2:23" ht="13.9" customHeight="1">
      <c r="B56" s="135"/>
      <c r="C56" s="23"/>
      <c r="D56" s="208"/>
      <c r="E56" s="208"/>
      <c r="F56" s="209"/>
      <c r="G56" s="209"/>
      <c r="I56" s="259"/>
      <c r="J56" s="260"/>
      <c r="K56" s="210"/>
      <c r="S56" s="123"/>
      <c r="U56" s="135"/>
      <c r="W56" s="123"/>
    </row>
    <row r="57" spans="2:23" ht="15">
      <c r="B57" s="135"/>
      <c r="C57" s="23"/>
      <c r="D57" s="208"/>
      <c r="E57" s="208"/>
      <c r="F57" s="209"/>
      <c r="G57" s="209"/>
      <c r="S57" s="123"/>
      <c r="U57" s="135"/>
      <c r="W57" s="123"/>
    </row>
    <row r="58" spans="2:23">
      <c r="B58" s="135"/>
      <c r="C58" s="604" t="str">
        <f>IF(J55=5, "NOTE: If a large operation, food security assessment and mitigation measures are required.", IF(OR(J55=6,J55=7), "NOTE: If a medium operation, food security assessment and mitigation measures are required.", IF(J55&gt;7, "NOTE: If a small operation, food security assessment and mitigation measures are required.","")))</f>
        <v/>
      </c>
      <c r="D58" s="605"/>
      <c r="E58" s="605"/>
      <c r="F58" s="605"/>
      <c r="G58" s="605"/>
      <c r="H58" s="605"/>
      <c r="I58" s="605"/>
      <c r="J58" s="605"/>
      <c r="K58" s="605"/>
      <c r="L58" s="605"/>
      <c r="M58" s="605"/>
      <c r="N58" s="605"/>
      <c r="O58" s="605"/>
      <c r="P58" s="605"/>
      <c r="Q58" s="605"/>
      <c r="R58" s="606"/>
      <c r="S58" s="123"/>
      <c r="U58" s="135"/>
      <c r="W58" s="123"/>
    </row>
    <row r="59" spans="2:23" ht="13.9" customHeight="1">
      <c r="B59" s="197"/>
      <c r="C59" s="607" t="s">
        <v>211</v>
      </c>
      <c r="D59" s="608"/>
      <c r="E59" s="608"/>
      <c r="F59" s="608"/>
      <c r="G59" s="608"/>
      <c r="H59" s="608"/>
      <c r="I59" s="608"/>
      <c r="J59" s="608"/>
      <c r="K59" s="608"/>
      <c r="L59" s="608"/>
      <c r="M59" s="608"/>
      <c r="N59" s="608"/>
      <c r="O59" s="608"/>
      <c r="P59" s="608"/>
      <c r="Q59" s="608"/>
      <c r="R59" s="609"/>
      <c r="S59" s="123"/>
      <c r="U59" s="214" t="s">
        <v>125</v>
      </c>
      <c r="W59" s="123"/>
    </row>
    <row r="60" spans="2:23" ht="15">
      <c r="B60" s="211"/>
      <c r="C60" s="261"/>
      <c r="D60" s="262"/>
      <c r="R60" s="204"/>
      <c r="S60" s="123"/>
      <c r="U60" s="215" t="s">
        <v>208</v>
      </c>
      <c r="V60" s="274" t="str">
        <f>IF(AND(J55&gt;4,'PO Details'!V12="&gt; 500"),"Yes", IF(AND(J55&gt;5, 'PO Details'!V12="76 - 500"),"Yes", IF(AND(J55&gt;7,'PO Details'!V12="10 - 75"),"Yes", "No")))</f>
        <v>No</v>
      </c>
      <c r="W60" s="279"/>
    </row>
    <row r="61" spans="2:23" ht="28.5">
      <c r="B61" s="193"/>
      <c r="C61" s="610" t="s">
        <v>358</v>
      </c>
      <c r="D61" s="611"/>
      <c r="E61" s="611"/>
      <c r="F61" s="611"/>
      <c r="G61" s="611"/>
      <c r="H61" s="611"/>
      <c r="I61" s="611"/>
      <c r="J61" s="611"/>
      <c r="K61" s="611"/>
      <c r="L61" s="611"/>
      <c r="M61" s="611"/>
      <c r="N61" s="611"/>
      <c r="O61" s="611"/>
      <c r="P61" s="611"/>
      <c r="Q61" s="611"/>
      <c r="R61" s="612"/>
      <c r="S61" s="123"/>
      <c r="U61" s="216" t="s">
        <v>3</v>
      </c>
      <c r="V61" s="275" t="str">
        <f>IF(AND(J55&gt;4,'PO Details'!V14="&gt; 500 000"),"Yes", IF(AND(J55&gt;5, 'PO Details'!V14="50 001 - 500 000"),"Yes", IF(AND(J55&gt;7,'PO Details'!V14="5 000 - 50 000"),"Yes", "No")))</f>
        <v>No</v>
      </c>
      <c r="W61" s="279"/>
    </row>
    <row r="62" spans="2:23" ht="17.45" customHeight="1">
      <c r="B62" s="135"/>
      <c r="C62" s="610"/>
      <c r="D62" s="611"/>
      <c r="E62" s="611"/>
      <c r="F62" s="611"/>
      <c r="G62" s="611"/>
      <c r="H62" s="611"/>
      <c r="I62" s="611"/>
      <c r="J62" s="611"/>
      <c r="K62" s="611"/>
      <c r="L62" s="611"/>
      <c r="M62" s="611"/>
      <c r="N62" s="611"/>
      <c r="O62" s="611"/>
      <c r="P62" s="611"/>
      <c r="Q62" s="611"/>
      <c r="R62" s="612"/>
      <c r="S62" s="123"/>
      <c r="U62" s="135"/>
      <c r="W62" s="123"/>
    </row>
    <row r="63" spans="2:23" ht="12" customHeight="1">
      <c r="B63" s="194"/>
      <c r="C63" s="203"/>
      <c r="H63" s="22"/>
      <c r="I63" s="22"/>
      <c r="J63" s="22"/>
      <c r="R63" s="204"/>
      <c r="S63" s="123"/>
      <c r="U63" s="220" t="s">
        <v>20</v>
      </c>
      <c r="V63" s="269" t="s">
        <v>22</v>
      </c>
      <c r="W63" s="276" t="s">
        <v>3</v>
      </c>
    </row>
    <row r="64" spans="2:23" ht="17.45" customHeight="1">
      <c r="B64" s="135"/>
      <c r="C64" s="610" t="s">
        <v>359</v>
      </c>
      <c r="D64" s="611"/>
      <c r="E64" s="611"/>
      <c r="F64" s="611"/>
      <c r="G64" s="611"/>
      <c r="H64" s="611"/>
      <c r="I64" s="611"/>
      <c r="J64" s="611"/>
      <c r="K64" s="611"/>
      <c r="L64" s="611"/>
      <c r="M64" s="611"/>
      <c r="N64" s="611"/>
      <c r="O64" s="611"/>
      <c r="P64" s="611"/>
      <c r="Q64" s="611"/>
      <c r="R64" s="612"/>
      <c r="S64" s="123"/>
      <c r="U64" s="217" t="s">
        <v>21</v>
      </c>
      <c r="V64" s="277" t="s">
        <v>23</v>
      </c>
      <c r="W64" s="602" t="s">
        <v>34</v>
      </c>
    </row>
    <row r="65" spans="2:23">
      <c r="B65" s="194"/>
      <c r="C65" s="610"/>
      <c r="D65" s="611"/>
      <c r="E65" s="611"/>
      <c r="F65" s="611"/>
      <c r="G65" s="611"/>
      <c r="H65" s="611"/>
      <c r="I65" s="611"/>
      <c r="J65" s="611"/>
      <c r="K65" s="611"/>
      <c r="L65" s="611"/>
      <c r="M65" s="611"/>
      <c r="N65" s="611"/>
      <c r="O65" s="611"/>
      <c r="P65" s="611"/>
      <c r="Q65" s="611"/>
      <c r="R65" s="612"/>
      <c r="S65" s="123"/>
      <c r="U65" s="218"/>
      <c r="V65" s="270" t="s">
        <v>24</v>
      </c>
      <c r="W65" s="603"/>
    </row>
    <row r="66" spans="2:23" ht="17.45" customHeight="1">
      <c r="B66" s="135"/>
      <c r="C66" s="610"/>
      <c r="D66" s="611"/>
      <c r="E66" s="611"/>
      <c r="F66" s="611"/>
      <c r="G66" s="611"/>
      <c r="H66" s="611"/>
      <c r="I66" s="611"/>
      <c r="J66" s="611"/>
      <c r="K66" s="611"/>
      <c r="L66" s="611"/>
      <c r="M66" s="611"/>
      <c r="N66" s="611"/>
      <c r="O66" s="611"/>
      <c r="P66" s="611"/>
      <c r="Q66" s="611"/>
      <c r="R66" s="612"/>
      <c r="S66" s="123"/>
      <c r="U66" s="218"/>
      <c r="V66" s="271" t="s">
        <v>30</v>
      </c>
      <c r="W66" s="278" t="s">
        <v>30</v>
      </c>
    </row>
    <row r="67" spans="2:23">
      <c r="B67" s="135"/>
      <c r="C67" s="298" t="s">
        <v>213</v>
      </c>
      <c r="D67" s="296"/>
      <c r="E67" s="296"/>
      <c r="F67" s="299"/>
      <c r="G67" s="299"/>
      <c r="H67" s="296"/>
      <c r="I67" s="296"/>
      <c r="J67" s="296"/>
      <c r="K67" s="296"/>
      <c r="L67" s="296"/>
      <c r="M67" s="296"/>
      <c r="N67" s="296"/>
      <c r="O67" s="296"/>
      <c r="P67" s="296"/>
      <c r="Q67" s="296"/>
      <c r="R67" s="297"/>
      <c r="S67" s="123"/>
      <c r="U67" s="219" t="s">
        <v>29</v>
      </c>
      <c r="V67" s="271" t="s">
        <v>32</v>
      </c>
      <c r="W67" s="278" t="s">
        <v>36</v>
      </c>
    </row>
    <row r="68" spans="2:23" ht="16.149999999999999" customHeight="1">
      <c r="B68" s="212"/>
      <c r="D68" s="213"/>
      <c r="S68" s="123"/>
      <c r="U68" s="219" t="s">
        <v>28</v>
      </c>
      <c r="V68" s="272" t="s">
        <v>33</v>
      </c>
      <c r="W68" s="278" t="s">
        <v>37</v>
      </c>
    </row>
    <row r="69" spans="2:23" ht="17.45" customHeight="1">
      <c r="B69" s="135"/>
      <c r="D69" s="16"/>
      <c r="S69" s="123"/>
      <c r="U69" s="219" t="s">
        <v>27</v>
      </c>
      <c r="V69" s="271" t="s">
        <v>31</v>
      </c>
      <c r="W69" s="278" t="s">
        <v>38</v>
      </c>
    </row>
    <row r="70" spans="2:23" ht="17.45" customHeight="1">
      <c r="B70" s="135"/>
      <c r="D70" s="16"/>
      <c r="P70" s="574" t="s">
        <v>366</v>
      </c>
      <c r="Q70" s="574"/>
      <c r="R70" s="574"/>
      <c r="S70" s="123"/>
      <c r="U70" s="219" t="s">
        <v>25</v>
      </c>
      <c r="V70" s="271" t="s">
        <v>26</v>
      </c>
      <c r="W70" s="278" t="s">
        <v>35</v>
      </c>
    </row>
    <row r="71" spans="2:23" ht="6" customHeight="1" thickBot="1">
      <c r="B71" s="460"/>
      <c r="C71" s="461"/>
      <c r="D71" s="461"/>
      <c r="E71" s="461"/>
      <c r="F71" s="461"/>
      <c r="G71" s="461"/>
      <c r="H71" s="461"/>
      <c r="I71" s="461"/>
      <c r="J71" s="461"/>
      <c r="K71" s="461"/>
      <c r="L71" s="461"/>
      <c r="M71" s="461"/>
      <c r="N71" s="461"/>
      <c r="O71" s="461"/>
      <c r="P71" s="461"/>
      <c r="Q71" s="461"/>
      <c r="R71" s="461"/>
      <c r="S71" s="462"/>
      <c r="U71" s="300"/>
      <c r="V71" s="301"/>
      <c r="W71" s="302"/>
    </row>
    <row r="72" spans="2:23" s="178" customFormat="1">
      <c r="F72" s="179"/>
      <c r="G72" s="179"/>
      <c r="V72" s="273"/>
    </row>
    <row r="73" spans="2:23" s="178" customFormat="1">
      <c r="F73" s="179"/>
      <c r="G73" s="179"/>
      <c r="V73" s="273"/>
    </row>
    <row r="74" spans="2:23" s="178" customFormat="1">
      <c r="F74" s="179"/>
      <c r="G74" s="179"/>
      <c r="V74" s="273"/>
    </row>
    <row r="75" spans="2:23" s="178" customFormat="1">
      <c r="F75" s="179"/>
      <c r="G75" s="179"/>
      <c r="V75" s="273"/>
    </row>
    <row r="76" spans="2:23" s="178" customFormat="1">
      <c r="F76" s="179"/>
      <c r="G76" s="179"/>
      <c r="V76" s="273"/>
    </row>
    <row r="77" spans="2:23" s="178" customFormat="1">
      <c r="F77" s="179"/>
      <c r="G77" s="179"/>
      <c r="V77" s="273"/>
    </row>
    <row r="78" spans="2:23" s="178" customFormat="1">
      <c r="F78" s="179"/>
      <c r="G78" s="179"/>
      <c r="V78" s="273"/>
    </row>
    <row r="79" spans="2:23" s="178" customFormat="1">
      <c r="F79" s="179"/>
      <c r="G79" s="179"/>
      <c r="V79" s="273"/>
    </row>
    <row r="80" spans="2:23" s="178" customFormat="1">
      <c r="F80" s="179"/>
      <c r="G80" s="179"/>
      <c r="V80" s="273"/>
    </row>
    <row r="81" spans="6:22" s="178" customFormat="1">
      <c r="F81" s="179"/>
      <c r="G81" s="179"/>
      <c r="V81" s="273"/>
    </row>
    <row r="82" spans="6:22" s="178" customFormat="1">
      <c r="F82" s="179"/>
      <c r="G82" s="179"/>
      <c r="V82" s="273"/>
    </row>
    <row r="83" spans="6:22" s="178" customFormat="1">
      <c r="F83" s="179"/>
      <c r="G83" s="179"/>
      <c r="V83" s="273"/>
    </row>
    <row r="84" spans="6:22" s="178" customFormat="1">
      <c r="F84" s="179"/>
      <c r="G84" s="179"/>
      <c r="V84" s="273"/>
    </row>
    <row r="85" spans="6:22" s="178" customFormat="1">
      <c r="F85" s="179"/>
      <c r="G85" s="179"/>
      <c r="V85" s="273"/>
    </row>
    <row r="86" spans="6:22" s="178" customFormat="1">
      <c r="F86" s="179"/>
      <c r="G86" s="179"/>
      <c r="V86" s="273"/>
    </row>
    <row r="87" spans="6:22" s="178" customFormat="1">
      <c r="F87" s="179"/>
      <c r="G87" s="179"/>
      <c r="V87" s="273"/>
    </row>
    <row r="88" spans="6:22" s="178" customFormat="1">
      <c r="F88" s="179"/>
      <c r="G88" s="179"/>
      <c r="V88" s="273"/>
    </row>
    <row r="89" spans="6:22" s="178" customFormat="1">
      <c r="F89" s="179"/>
      <c r="G89" s="179"/>
      <c r="V89" s="273"/>
    </row>
    <row r="90" spans="6:22" s="178" customFormat="1">
      <c r="F90" s="179"/>
      <c r="G90" s="179"/>
      <c r="V90" s="273"/>
    </row>
    <row r="91" spans="6:22" s="178" customFormat="1">
      <c r="F91" s="179"/>
      <c r="G91" s="179"/>
      <c r="V91" s="273"/>
    </row>
    <row r="92" spans="6:22" s="178" customFormat="1">
      <c r="F92" s="179"/>
      <c r="G92" s="179"/>
      <c r="V92" s="273"/>
    </row>
    <row r="93" spans="6:22" s="178" customFormat="1">
      <c r="F93" s="179"/>
      <c r="G93" s="179"/>
      <c r="V93" s="273"/>
    </row>
    <row r="94" spans="6:22" s="178" customFormat="1">
      <c r="F94" s="179"/>
      <c r="G94" s="179"/>
      <c r="V94" s="273"/>
    </row>
    <row r="95" spans="6:22" s="178" customFormat="1">
      <c r="F95" s="179"/>
      <c r="G95" s="179"/>
      <c r="V95" s="273"/>
    </row>
    <row r="96" spans="6:22" s="178" customFormat="1">
      <c r="F96" s="179"/>
      <c r="G96" s="179"/>
      <c r="V96" s="273"/>
    </row>
    <row r="97" spans="6:22" s="178" customFormat="1">
      <c r="F97" s="179"/>
      <c r="G97" s="179"/>
      <c r="V97" s="273"/>
    </row>
    <row r="98" spans="6:22" s="178" customFormat="1">
      <c r="F98" s="179"/>
      <c r="G98" s="179"/>
      <c r="V98" s="273"/>
    </row>
    <row r="99" spans="6:22" s="178" customFormat="1">
      <c r="F99" s="179"/>
      <c r="G99" s="179"/>
      <c r="V99" s="273"/>
    </row>
    <row r="100" spans="6:22" s="178" customFormat="1">
      <c r="F100" s="179"/>
      <c r="G100" s="179"/>
      <c r="V100" s="273"/>
    </row>
    <row r="101" spans="6:22" s="178" customFormat="1">
      <c r="F101" s="179"/>
      <c r="G101" s="179"/>
      <c r="V101" s="273"/>
    </row>
    <row r="102" spans="6:22" s="178" customFormat="1">
      <c r="F102" s="179"/>
      <c r="G102" s="179"/>
      <c r="V102" s="273"/>
    </row>
    <row r="103" spans="6:22" s="178" customFormat="1">
      <c r="F103" s="179"/>
      <c r="G103" s="179"/>
      <c r="V103" s="273"/>
    </row>
    <row r="104" spans="6:22" s="178" customFormat="1">
      <c r="F104" s="179"/>
      <c r="G104" s="179"/>
      <c r="V104" s="273"/>
    </row>
    <row r="105" spans="6:22" s="178" customFormat="1">
      <c r="F105" s="179"/>
      <c r="G105" s="179"/>
      <c r="V105" s="273"/>
    </row>
    <row r="106" spans="6:22" s="178" customFormat="1">
      <c r="F106" s="179"/>
      <c r="G106" s="179"/>
      <c r="V106" s="273"/>
    </row>
    <row r="107" spans="6:22" s="178" customFormat="1">
      <c r="F107" s="179"/>
      <c r="G107" s="179"/>
      <c r="V107" s="273"/>
    </row>
    <row r="108" spans="6:22" s="178" customFormat="1">
      <c r="F108" s="179"/>
      <c r="G108" s="179"/>
      <c r="V108" s="273"/>
    </row>
    <row r="109" spans="6:22" s="178" customFormat="1">
      <c r="F109" s="179"/>
      <c r="G109" s="179"/>
      <c r="V109" s="273"/>
    </row>
    <row r="110" spans="6:22" s="178" customFormat="1">
      <c r="F110" s="179"/>
      <c r="G110" s="179"/>
      <c r="V110" s="273"/>
    </row>
    <row r="111" spans="6:22" s="178" customFormat="1">
      <c r="F111" s="179"/>
      <c r="G111" s="179"/>
      <c r="V111" s="273"/>
    </row>
    <row r="112" spans="6:22" s="178" customFormat="1">
      <c r="F112" s="179"/>
      <c r="G112" s="179"/>
      <c r="V112" s="273"/>
    </row>
    <row r="113" spans="6:22" s="178" customFormat="1">
      <c r="F113" s="179"/>
      <c r="G113" s="179"/>
      <c r="V113" s="273"/>
    </row>
    <row r="114" spans="6:22" s="178" customFormat="1">
      <c r="F114" s="179"/>
      <c r="G114" s="179"/>
      <c r="V114" s="273"/>
    </row>
    <row r="115" spans="6:22" s="178" customFormat="1">
      <c r="F115" s="179"/>
      <c r="G115" s="179"/>
      <c r="V115" s="273"/>
    </row>
    <row r="116" spans="6:22" s="178" customFormat="1">
      <c r="F116" s="179"/>
      <c r="G116" s="179"/>
      <c r="V116" s="273"/>
    </row>
    <row r="117" spans="6:22" s="178" customFormat="1">
      <c r="F117" s="179"/>
      <c r="G117" s="179"/>
      <c r="V117" s="273"/>
    </row>
    <row r="118" spans="6:22" s="178" customFormat="1">
      <c r="F118" s="179"/>
      <c r="G118" s="179"/>
      <c r="V118" s="273"/>
    </row>
    <row r="119" spans="6:22" s="178" customFormat="1">
      <c r="F119" s="179"/>
      <c r="G119" s="179"/>
      <c r="V119" s="273"/>
    </row>
    <row r="120" spans="6:22" s="178" customFormat="1">
      <c r="F120" s="179"/>
      <c r="G120" s="179"/>
      <c r="V120" s="273"/>
    </row>
    <row r="121" spans="6:22" s="178" customFormat="1">
      <c r="F121" s="179"/>
      <c r="G121" s="179"/>
      <c r="V121" s="273"/>
    </row>
    <row r="122" spans="6:22" s="178" customFormat="1">
      <c r="F122" s="179"/>
      <c r="G122" s="179"/>
      <c r="V122" s="273"/>
    </row>
    <row r="123" spans="6:22" s="178" customFormat="1">
      <c r="F123" s="179"/>
      <c r="G123" s="179"/>
      <c r="V123" s="273"/>
    </row>
    <row r="124" spans="6:22" s="178" customFormat="1">
      <c r="F124" s="179"/>
      <c r="G124" s="179"/>
      <c r="V124" s="273"/>
    </row>
    <row r="125" spans="6:22" s="178" customFormat="1">
      <c r="F125" s="179"/>
      <c r="G125" s="179"/>
      <c r="V125" s="273"/>
    </row>
    <row r="126" spans="6:22" s="178" customFormat="1">
      <c r="F126" s="179"/>
      <c r="G126" s="179"/>
      <c r="V126" s="273"/>
    </row>
    <row r="127" spans="6:22" s="178" customFormat="1">
      <c r="F127" s="179"/>
      <c r="G127" s="179"/>
      <c r="V127" s="273"/>
    </row>
    <row r="128" spans="6:22" s="178" customFormat="1">
      <c r="F128" s="179"/>
      <c r="G128" s="179"/>
      <c r="V128" s="273"/>
    </row>
    <row r="129" spans="6:22" s="178" customFormat="1">
      <c r="F129" s="179"/>
      <c r="G129" s="179"/>
      <c r="V129" s="273"/>
    </row>
    <row r="130" spans="6:22" s="178" customFormat="1">
      <c r="F130" s="179"/>
      <c r="G130" s="179"/>
      <c r="V130" s="273"/>
    </row>
    <row r="131" spans="6:22" s="178" customFormat="1">
      <c r="F131" s="179"/>
      <c r="G131" s="179"/>
      <c r="V131" s="273"/>
    </row>
    <row r="132" spans="6:22" s="178" customFormat="1">
      <c r="F132" s="179"/>
      <c r="G132" s="179"/>
      <c r="V132" s="273"/>
    </row>
    <row r="133" spans="6:22" s="178" customFormat="1">
      <c r="F133" s="179"/>
      <c r="G133" s="179"/>
      <c r="V133" s="273"/>
    </row>
    <row r="134" spans="6:22" s="178" customFormat="1">
      <c r="F134" s="179"/>
      <c r="G134" s="179"/>
      <c r="V134" s="273"/>
    </row>
    <row r="135" spans="6:22" s="178" customFormat="1">
      <c r="F135" s="179"/>
      <c r="G135" s="179"/>
      <c r="V135" s="273"/>
    </row>
    <row r="136" spans="6:22" s="178" customFormat="1">
      <c r="F136" s="179"/>
      <c r="G136" s="179"/>
      <c r="V136" s="273"/>
    </row>
    <row r="137" spans="6:22" s="178" customFormat="1">
      <c r="F137" s="179"/>
      <c r="G137" s="179"/>
      <c r="V137" s="273"/>
    </row>
    <row r="138" spans="6:22" s="178" customFormat="1">
      <c r="F138" s="179"/>
      <c r="G138" s="179"/>
      <c r="V138" s="273"/>
    </row>
    <row r="139" spans="6:22" s="178" customFormat="1">
      <c r="F139" s="179"/>
      <c r="G139" s="179"/>
      <c r="V139" s="273"/>
    </row>
    <row r="140" spans="6:22" s="178" customFormat="1">
      <c r="F140" s="179"/>
      <c r="G140" s="179"/>
      <c r="V140" s="273"/>
    </row>
    <row r="141" spans="6:22" s="178" customFormat="1">
      <c r="F141" s="179"/>
      <c r="G141" s="179"/>
      <c r="V141" s="273"/>
    </row>
    <row r="142" spans="6:22" s="178" customFormat="1">
      <c r="F142" s="179"/>
      <c r="G142" s="179"/>
      <c r="V142" s="273"/>
    </row>
    <row r="143" spans="6:22" s="178" customFormat="1">
      <c r="F143" s="179"/>
      <c r="G143" s="179"/>
      <c r="V143" s="273"/>
    </row>
    <row r="144" spans="6:22" s="178" customFormat="1">
      <c r="F144" s="179"/>
      <c r="G144" s="179"/>
      <c r="V144" s="273"/>
    </row>
    <row r="145" spans="6:22" s="178" customFormat="1">
      <c r="F145" s="179"/>
      <c r="G145" s="179"/>
      <c r="V145" s="273"/>
    </row>
    <row r="146" spans="6:22" s="178" customFormat="1">
      <c r="F146" s="179"/>
      <c r="G146" s="179"/>
      <c r="V146" s="273"/>
    </row>
    <row r="147" spans="6:22" s="178" customFormat="1">
      <c r="F147" s="179"/>
      <c r="G147" s="179"/>
      <c r="V147" s="273"/>
    </row>
    <row r="148" spans="6:22" s="178" customFormat="1">
      <c r="F148" s="179"/>
      <c r="G148" s="179"/>
      <c r="V148" s="273"/>
    </row>
    <row r="149" spans="6:22" s="178" customFormat="1">
      <c r="F149" s="179"/>
      <c r="G149" s="179"/>
      <c r="V149" s="273"/>
    </row>
    <row r="150" spans="6:22" s="178" customFormat="1">
      <c r="F150" s="179"/>
      <c r="G150" s="179"/>
      <c r="V150" s="273"/>
    </row>
    <row r="151" spans="6:22" s="178" customFormat="1">
      <c r="F151" s="179"/>
      <c r="G151" s="179"/>
      <c r="V151" s="273"/>
    </row>
    <row r="152" spans="6:22" s="178" customFormat="1">
      <c r="F152" s="179"/>
      <c r="G152" s="179"/>
      <c r="V152" s="273"/>
    </row>
    <row r="153" spans="6:22" s="178" customFormat="1">
      <c r="F153" s="179"/>
      <c r="G153" s="179"/>
      <c r="V153" s="273"/>
    </row>
    <row r="154" spans="6:22" s="178" customFormat="1">
      <c r="F154" s="179"/>
      <c r="G154" s="179"/>
      <c r="V154" s="273"/>
    </row>
    <row r="155" spans="6:22" s="178" customFormat="1">
      <c r="F155" s="179"/>
      <c r="G155" s="179"/>
      <c r="V155" s="273"/>
    </row>
    <row r="156" spans="6:22" s="178" customFormat="1">
      <c r="F156" s="179"/>
      <c r="G156" s="179"/>
      <c r="V156" s="273"/>
    </row>
    <row r="157" spans="6:22" s="178" customFormat="1">
      <c r="F157" s="179"/>
      <c r="G157" s="179"/>
      <c r="V157" s="273"/>
    </row>
    <row r="158" spans="6:22" s="178" customFormat="1">
      <c r="F158" s="179"/>
      <c r="G158" s="179"/>
      <c r="V158" s="273"/>
    </row>
    <row r="159" spans="6:22" s="178" customFormat="1">
      <c r="F159" s="179"/>
      <c r="G159" s="179"/>
      <c r="V159" s="273"/>
    </row>
    <row r="160" spans="6:22" s="178" customFormat="1">
      <c r="F160" s="179"/>
      <c r="G160" s="179"/>
      <c r="V160" s="273"/>
    </row>
    <row r="161" spans="6:22" s="178" customFormat="1">
      <c r="F161" s="179"/>
      <c r="G161" s="179"/>
      <c r="V161" s="273"/>
    </row>
    <row r="162" spans="6:22" s="178" customFormat="1">
      <c r="F162" s="179"/>
      <c r="G162" s="179"/>
      <c r="V162" s="273"/>
    </row>
    <row r="163" spans="6:22" s="178" customFormat="1">
      <c r="F163" s="179"/>
      <c r="G163" s="179"/>
      <c r="V163" s="273"/>
    </row>
    <row r="164" spans="6:22" s="178" customFormat="1">
      <c r="F164" s="179"/>
      <c r="G164" s="179"/>
      <c r="V164" s="273"/>
    </row>
    <row r="165" spans="6:22" s="178" customFormat="1">
      <c r="F165" s="179"/>
      <c r="G165" s="179"/>
      <c r="V165" s="273"/>
    </row>
    <row r="166" spans="6:22" s="178" customFormat="1">
      <c r="F166" s="179"/>
      <c r="G166" s="179"/>
      <c r="V166" s="273"/>
    </row>
    <row r="167" spans="6:22" s="178" customFormat="1">
      <c r="F167" s="179"/>
      <c r="G167" s="179"/>
      <c r="V167" s="273"/>
    </row>
    <row r="168" spans="6:22" s="178" customFormat="1">
      <c r="F168" s="179"/>
      <c r="G168" s="179"/>
      <c r="V168" s="273"/>
    </row>
    <row r="169" spans="6:22" s="178" customFormat="1">
      <c r="F169" s="179"/>
      <c r="G169" s="179"/>
      <c r="V169" s="273"/>
    </row>
    <row r="170" spans="6:22" s="178" customFormat="1">
      <c r="F170" s="179"/>
      <c r="G170" s="179"/>
      <c r="V170" s="273"/>
    </row>
    <row r="171" spans="6:22" s="178" customFormat="1">
      <c r="F171" s="179"/>
      <c r="G171" s="179"/>
      <c r="V171" s="273"/>
    </row>
    <row r="172" spans="6:22" s="178" customFormat="1">
      <c r="F172" s="179"/>
      <c r="G172" s="179"/>
      <c r="V172" s="273"/>
    </row>
    <row r="173" spans="6:22" s="178" customFormat="1">
      <c r="F173" s="179"/>
      <c r="G173" s="179"/>
      <c r="V173" s="273"/>
    </row>
    <row r="174" spans="6:22" s="178" customFormat="1">
      <c r="F174" s="179"/>
      <c r="G174" s="179"/>
      <c r="V174" s="273"/>
    </row>
    <row r="175" spans="6:22" s="178" customFormat="1">
      <c r="F175" s="179"/>
      <c r="G175" s="179"/>
      <c r="V175" s="273"/>
    </row>
    <row r="176" spans="6:22" s="178" customFormat="1">
      <c r="F176" s="179"/>
      <c r="G176" s="179"/>
      <c r="V176" s="273"/>
    </row>
    <row r="177" spans="6:22" s="178" customFormat="1">
      <c r="F177" s="179"/>
      <c r="G177" s="179"/>
      <c r="V177" s="273"/>
    </row>
    <row r="178" spans="6:22" s="178" customFormat="1">
      <c r="F178" s="179"/>
      <c r="G178" s="179"/>
      <c r="V178" s="273"/>
    </row>
    <row r="179" spans="6:22" s="178" customFormat="1">
      <c r="F179" s="179"/>
      <c r="G179" s="179"/>
      <c r="V179" s="273"/>
    </row>
    <row r="180" spans="6:22" s="178" customFormat="1">
      <c r="F180" s="179"/>
      <c r="G180" s="179"/>
      <c r="V180" s="273"/>
    </row>
  </sheetData>
  <sheetProtection algorithmName="SHA-512" hashValue="f31dKhZKy9fjhRfDv3U0wpVoLNDpyfxJN0vdM5l6HjL1yN1kiCn6aH0vFtuUmg4p0Cj/bgSSWCR1sqUkXiDmQg==" saltValue="IGkzsgxG+bEKpZJkWxHtKw==" spinCount="100000" sheet="1" objects="1" scenarios="1"/>
  <mergeCells count="64">
    <mergeCell ref="C36:C39"/>
    <mergeCell ref="K48:R48"/>
    <mergeCell ref="D48:I48"/>
    <mergeCell ref="C42:R42"/>
    <mergeCell ref="C43:R43"/>
    <mergeCell ref="C44:R44"/>
    <mergeCell ref="C45:R46"/>
    <mergeCell ref="W64:W65"/>
    <mergeCell ref="C58:R58"/>
    <mergeCell ref="C59:R59"/>
    <mergeCell ref="C61:R62"/>
    <mergeCell ref="C64:R66"/>
    <mergeCell ref="B71:S71"/>
    <mergeCell ref="C51:C52"/>
    <mergeCell ref="D51:I52"/>
    <mergeCell ref="J51:J52"/>
    <mergeCell ref="C53:C54"/>
    <mergeCell ref="D53:I54"/>
    <mergeCell ref="J53:J54"/>
    <mergeCell ref="K49:R54"/>
    <mergeCell ref="P70:R70"/>
    <mergeCell ref="C49:C50"/>
    <mergeCell ref="D49:I50"/>
    <mergeCell ref="J49:J50"/>
    <mergeCell ref="C20:R20"/>
    <mergeCell ref="C21:R21"/>
    <mergeCell ref="D23:H23"/>
    <mergeCell ref="D28:H31"/>
    <mergeCell ref="C28:C31"/>
    <mergeCell ref="I23:J24"/>
    <mergeCell ref="K23:R24"/>
    <mergeCell ref="K25:R39"/>
    <mergeCell ref="D24:H27"/>
    <mergeCell ref="C24:C27"/>
    <mergeCell ref="I28:J28"/>
    <mergeCell ref="I32:J32"/>
    <mergeCell ref="I36:J36"/>
    <mergeCell ref="D32:H35"/>
    <mergeCell ref="C32:C35"/>
    <mergeCell ref="D36:H39"/>
    <mergeCell ref="U1:W2"/>
    <mergeCell ref="C4:R4"/>
    <mergeCell ref="C5:R5"/>
    <mergeCell ref="C6:R7"/>
    <mergeCell ref="C8:R8"/>
    <mergeCell ref="H1:H2"/>
    <mergeCell ref="I1:I2"/>
    <mergeCell ref="J1:J2"/>
    <mergeCell ref="K1:K2"/>
    <mergeCell ref="L1:M2"/>
    <mergeCell ref="B1:C2"/>
    <mergeCell ref="D1:D2"/>
    <mergeCell ref="E1:E2"/>
    <mergeCell ref="F1:F2"/>
    <mergeCell ref="G1:G2"/>
    <mergeCell ref="K16:R17"/>
    <mergeCell ref="C10:R10"/>
    <mergeCell ref="C11:R11"/>
    <mergeCell ref="C12:R12"/>
    <mergeCell ref="D14:H14"/>
    <mergeCell ref="K14:R15"/>
    <mergeCell ref="D15:H17"/>
    <mergeCell ref="C15:C17"/>
    <mergeCell ref="I14:J15"/>
  </mergeCells>
  <phoneticPr fontId="14" type="noConversion"/>
  <dataValidations count="2">
    <dataValidation type="whole" allowBlank="1" showInputMessage="1" showErrorMessage="1" error="You must enter: 0; 1; or 2." prompt="Enter a value: 0; 1; or 2." sqref="J53:J54" xr:uid="{E5541113-E65B-40D3-A440-E9578AD38EF5}">
      <formula1>0</formula1>
      <formula2>2</formula2>
    </dataValidation>
    <dataValidation type="whole" allowBlank="1" showInputMessage="1" showErrorMessage="1" error="You must enter a value: -1; 0; or 1." prompt="Enter a value: -1; 0; or 1." sqref="J51:J52" xr:uid="{60925399-A05D-4481-B060-D59C3B8CF93B}">
      <formula1>-1</formula1>
      <formula2>1</formula2>
    </dataValidation>
  </dataValidations>
  <hyperlinks>
    <hyperlink ref="B1:C2" location="Home!C14" display="HOME" xr:uid="{8F88E8DD-D365-42F4-A091-26E43779E70D}"/>
    <hyperlink ref="D1:D2" location="Instructions!C4" display="INSTRUCTIONS" xr:uid="{2F1632CB-851B-40AB-8017-707DA0A01EA4}"/>
    <hyperlink ref="E1:E2" location="'PO Details'!C4" display="PO DETAILS" xr:uid="{CEF876AE-AC1F-4118-88C3-367F566E10B1}"/>
    <hyperlink ref="F1:F2" location="'Section 1_P2'!C4" display="SECTION 1" xr:uid="{C4B67CD6-400C-46B2-B0C7-3CF52986CF59}"/>
    <hyperlink ref="G1:G2" location="'Section 2_P4'!C4" display="SECTION 2" xr:uid="{8F721057-0AFA-4DC6-8153-74A6DAF23C71}"/>
    <hyperlink ref="H1:H2" location="'Section 3_P5'!C4" display="SECTION 3" xr:uid="{463D5DA8-AFA3-4D03-91E0-CC918935CD4A}"/>
    <hyperlink ref="J1:J2" location="'Section 5_P7'!C4" display="SECTION 5" xr:uid="{73596ACC-4622-4B54-9D52-220040633487}"/>
    <hyperlink ref="K1:K2" location="'Section 6_EF'!C4" display="SECTION 6" xr:uid="{547E49E3-0987-4DFF-B39D-A53C36592196}"/>
    <hyperlink ref="L1:M2" location="'Section 7_P12'!C4" display="SECTION 7" xr:uid="{C0335581-D643-4C05-BE83-B38A79EA2D71}"/>
    <hyperlink ref="C12:R12" r:id="rId1" display="2. Go to the Global Hunger Index (GHI) website. Please ensure that you use the most current version of the GHI map. " xr:uid="{718F623C-B5ED-4C81-BE8E-DA847FFE0D8E}"/>
    <hyperlink ref="C67" r:id="rId2" xr:uid="{3E157927-8827-43C1-B1AA-EC640C4A5066}"/>
    <hyperlink ref="I1:I2" location="'Section 4_P6'!C4" display="SECTION 4" xr:uid="{762016F5-9F73-4DF0-957B-3CFDBAFEC888}"/>
    <hyperlink ref="P70:R70" location="'Section 5_P7'!C4" display="Click here to go to Section 5" xr:uid="{15990A5A-5F00-423E-9E52-D06E36D9BC76}"/>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 r:id="rId6" name="Option Button 36">
              <controlPr locked="0" defaultSize="0" autoFill="0" autoLine="0" autoPict="0" altText="">
                <anchor>
                  <from>
                    <xdr:col>8</xdr:col>
                    <xdr:colOff>314325</xdr:colOff>
                    <xdr:row>15</xdr:row>
                    <xdr:rowOff>38100</xdr:rowOff>
                  </from>
                  <to>
                    <xdr:col>8</xdr:col>
                    <xdr:colOff>685800</xdr:colOff>
                    <xdr:row>15</xdr:row>
                    <xdr:rowOff>238125</xdr:rowOff>
                  </to>
                </anchor>
              </controlPr>
            </control>
          </mc:Choice>
        </mc:AlternateContent>
        <mc:AlternateContent xmlns:mc="http://schemas.openxmlformats.org/markup-compatibility/2006">
          <mc:Choice Requires="x14">
            <control shapeId="7" r:id="rId7" name="Option Button 37">
              <controlPr locked="0" defaultSize="0" autoFill="0" autoLine="0" autoPict="0">
                <anchor>
                  <from>
                    <xdr:col>8</xdr:col>
                    <xdr:colOff>323850</xdr:colOff>
                    <xdr:row>16</xdr:row>
                    <xdr:rowOff>9525</xdr:rowOff>
                  </from>
                  <to>
                    <xdr:col>8</xdr:col>
                    <xdr:colOff>647700</xdr:colOff>
                    <xdr:row>17</xdr:row>
                    <xdr:rowOff>0</xdr:rowOff>
                  </to>
                </anchor>
              </controlPr>
            </control>
          </mc:Choice>
        </mc:AlternateContent>
        <mc:AlternateContent xmlns:mc="http://schemas.openxmlformats.org/markup-compatibility/2006">
          <mc:Choice Requires="x14">
            <control shapeId="8" r:id="rId8" name="Group Box 38">
              <controlPr defaultSize="0" autoFill="0" autoPict="0" altText="Select">
                <anchor>
                  <from>
                    <xdr:col>8</xdr:col>
                    <xdr:colOff>9525</xdr:colOff>
                    <xdr:row>14</xdr:row>
                    <xdr:rowOff>47625</xdr:rowOff>
                  </from>
                  <to>
                    <xdr:col>9</xdr:col>
                    <xdr:colOff>0</xdr:colOff>
                    <xdr:row>17</xdr:row>
                    <xdr:rowOff>0</xdr:rowOff>
                  </to>
                </anchor>
              </controlPr>
            </control>
          </mc:Choice>
        </mc:AlternateContent>
        <mc:AlternateContent xmlns:mc="http://schemas.openxmlformats.org/markup-compatibility/2006">
          <mc:Choice Requires="x14">
            <control shapeId="12333" r:id="rId9" name="Group Box 45">
              <controlPr defaultSize="0" autoFill="0" autoPict="0">
                <anchor>
                  <from>
                    <xdr:col>8</xdr:col>
                    <xdr:colOff>0</xdr:colOff>
                    <xdr:row>23</xdr:row>
                    <xdr:rowOff>38100</xdr:rowOff>
                  </from>
                  <to>
                    <xdr:col>9</xdr:col>
                    <xdr:colOff>0</xdr:colOff>
                    <xdr:row>26</xdr:row>
                    <xdr:rowOff>238125</xdr:rowOff>
                  </to>
                </anchor>
              </controlPr>
            </control>
          </mc:Choice>
        </mc:AlternateContent>
        <mc:AlternateContent xmlns:mc="http://schemas.openxmlformats.org/markup-compatibility/2006">
          <mc:Choice Requires="x14">
            <control shapeId="12334" r:id="rId10" name="Option Button 46">
              <controlPr defaultSize="0" autoFill="0" autoLine="0" autoPict="0">
                <anchor>
                  <from>
                    <xdr:col>8</xdr:col>
                    <xdr:colOff>314325</xdr:colOff>
                    <xdr:row>23</xdr:row>
                    <xdr:rowOff>161925</xdr:rowOff>
                  </from>
                  <to>
                    <xdr:col>8</xdr:col>
                    <xdr:colOff>619125</xdr:colOff>
                    <xdr:row>24</xdr:row>
                    <xdr:rowOff>209550</xdr:rowOff>
                  </to>
                </anchor>
              </controlPr>
            </control>
          </mc:Choice>
        </mc:AlternateContent>
        <mc:AlternateContent xmlns:mc="http://schemas.openxmlformats.org/markup-compatibility/2006">
          <mc:Choice Requires="x14">
            <control shapeId="12335" r:id="rId11" name="Option Button 47">
              <controlPr defaultSize="0" autoFill="0" autoLine="0" autoPict="0">
                <anchor>
                  <from>
                    <xdr:col>8</xdr:col>
                    <xdr:colOff>323850</xdr:colOff>
                    <xdr:row>24</xdr:row>
                    <xdr:rowOff>228600</xdr:rowOff>
                  </from>
                  <to>
                    <xdr:col>8</xdr:col>
                    <xdr:colOff>600075</xdr:colOff>
                    <xdr:row>25</xdr:row>
                    <xdr:rowOff>209550</xdr:rowOff>
                  </to>
                </anchor>
              </controlPr>
            </control>
          </mc:Choice>
        </mc:AlternateContent>
        <mc:AlternateContent xmlns:mc="http://schemas.openxmlformats.org/markup-compatibility/2006">
          <mc:Choice Requires="x14">
            <control shapeId="12336" r:id="rId12" name="Option Button 48">
              <controlPr defaultSize="0" autoFill="0" autoLine="0" autoPict="0">
                <anchor>
                  <from>
                    <xdr:col>8</xdr:col>
                    <xdr:colOff>333375</xdr:colOff>
                    <xdr:row>25</xdr:row>
                    <xdr:rowOff>219075</xdr:rowOff>
                  </from>
                  <to>
                    <xdr:col>8</xdr:col>
                    <xdr:colOff>609600</xdr:colOff>
                    <xdr:row>26</xdr:row>
                    <xdr:rowOff>209550</xdr:rowOff>
                  </to>
                </anchor>
              </controlPr>
            </control>
          </mc:Choice>
        </mc:AlternateContent>
        <mc:AlternateContent xmlns:mc="http://schemas.openxmlformats.org/markup-compatibility/2006">
          <mc:Choice Requires="x14">
            <control shapeId="12337" r:id="rId13" name="Group Box 49">
              <controlPr defaultSize="0" autoFill="0" autoPict="0">
                <anchor>
                  <from>
                    <xdr:col>8</xdr:col>
                    <xdr:colOff>0</xdr:colOff>
                    <xdr:row>27</xdr:row>
                    <xdr:rowOff>38100</xdr:rowOff>
                  </from>
                  <to>
                    <xdr:col>9</xdr:col>
                    <xdr:colOff>0</xdr:colOff>
                    <xdr:row>31</xdr:row>
                    <xdr:rowOff>0</xdr:rowOff>
                  </to>
                </anchor>
              </controlPr>
            </control>
          </mc:Choice>
        </mc:AlternateContent>
        <mc:AlternateContent xmlns:mc="http://schemas.openxmlformats.org/markup-compatibility/2006">
          <mc:Choice Requires="x14">
            <control shapeId="12338" r:id="rId14" name="Option Button 50">
              <controlPr defaultSize="0" autoFill="0" autoLine="0" autoPict="0">
                <anchor>
                  <from>
                    <xdr:col>8</xdr:col>
                    <xdr:colOff>333375</xdr:colOff>
                    <xdr:row>27</xdr:row>
                    <xdr:rowOff>171450</xdr:rowOff>
                  </from>
                  <to>
                    <xdr:col>8</xdr:col>
                    <xdr:colOff>638175</xdr:colOff>
                    <xdr:row>28</xdr:row>
                    <xdr:rowOff>190500</xdr:rowOff>
                  </to>
                </anchor>
              </controlPr>
            </control>
          </mc:Choice>
        </mc:AlternateContent>
        <mc:AlternateContent xmlns:mc="http://schemas.openxmlformats.org/markup-compatibility/2006">
          <mc:Choice Requires="x14">
            <control shapeId="12339" r:id="rId15" name="Option Button 51">
              <controlPr defaultSize="0" autoFill="0" autoLine="0" autoPict="0">
                <anchor>
                  <from>
                    <xdr:col>8</xdr:col>
                    <xdr:colOff>333375</xdr:colOff>
                    <xdr:row>28</xdr:row>
                    <xdr:rowOff>238125</xdr:rowOff>
                  </from>
                  <to>
                    <xdr:col>8</xdr:col>
                    <xdr:colOff>600075</xdr:colOff>
                    <xdr:row>29</xdr:row>
                    <xdr:rowOff>228600</xdr:rowOff>
                  </to>
                </anchor>
              </controlPr>
            </control>
          </mc:Choice>
        </mc:AlternateContent>
        <mc:AlternateContent xmlns:mc="http://schemas.openxmlformats.org/markup-compatibility/2006">
          <mc:Choice Requires="x14">
            <control shapeId="12340" r:id="rId16" name="Option Button 52">
              <controlPr defaultSize="0" autoFill="0" autoLine="0" autoPict="0">
                <anchor>
                  <from>
                    <xdr:col>8</xdr:col>
                    <xdr:colOff>342900</xdr:colOff>
                    <xdr:row>30</xdr:row>
                    <xdr:rowOff>0</xdr:rowOff>
                  </from>
                  <to>
                    <xdr:col>8</xdr:col>
                    <xdr:colOff>619125</xdr:colOff>
                    <xdr:row>30</xdr:row>
                    <xdr:rowOff>219075</xdr:rowOff>
                  </to>
                </anchor>
              </controlPr>
            </control>
          </mc:Choice>
        </mc:AlternateContent>
        <mc:AlternateContent xmlns:mc="http://schemas.openxmlformats.org/markup-compatibility/2006">
          <mc:Choice Requires="x14">
            <control shapeId="12344" r:id="rId17" name="Group Box 56">
              <controlPr defaultSize="0" autoFill="0" autoPict="0">
                <anchor>
                  <from>
                    <xdr:col>8</xdr:col>
                    <xdr:colOff>0</xdr:colOff>
                    <xdr:row>31</xdr:row>
                    <xdr:rowOff>85725</xdr:rowOff>
                  </from>
                  <to>
                    <xdr:col>9</xdr:col>
                    <xdr:colOff>0</xdr:colOff>
                    <xdr:row>35</xdr:row>
                    <xdr:rowOff>0</xdr:rowOff>
                  </to>
                </anchor>
              </controlPr>
            </control>
          </mc:Choice>
        </mc:AlternateContent>
        <mc:AlternateContent xmlns:mc="http://schemas.openxmlformats.org/markup-compatibility/2006">
          <mc:Choice Requires="x14">
            <control shapeId="12345" r:id="rId18" name="Option Button 57">
              <controlPr defaultSize="0" autoFill="0" autoLine="0" autoPict="0">
                <anchor>
                  <from>
                    <xdr:col>8</xdr:col>
                    <xdr:colOff>333375</xdr:colOff>
                    <xdr:row>32</xdr:row>
                    <xdr:rowOff>9525</xdr:rowOff>
                  </from>
                  <to>
                    <xdr:col>8</xdr:col>
                    <xdr:colOff>638175</xdr:colOff>
                    <xdr:row>33</xdr:row>
                    <xdr:rowOff>0</xdr:rowOff>
                  </to>
                </anchor>
              </controlPr>
            </control>
          </mc:Choice>
        </mc:AlternateContent>
        <mc:AlternateContent xmlns:mc="http://schemas.openxmlformats.org/markup-compatibility/2006">
          <mc:Choice Requires="x14">
            <control shapeId="12346" r:id="rId19" name="Option Button 58">
              <controlPr defaultSize="0" autoFill="0" autoLine="0" autoPict="0">
                <anchor>
                  <from>
                    <xdr:col>8</xdr:col>
                    <xdr:colOff>333375</xdr:colOff>
                    <xdr:row>32</xdr:row>
                    <xdr:rowOff>228600</xdr:rowOff>
                  </from>
                  <to>
                    <xdr:col>8</xdr:col>
                    <xdr:colOff>600075</xdr:colOff>
                    <xdr:row>33</xdr:row>
                    <xdr:rowOff>209550</xdr:rowOff>
                  </to>
                </anchor>
              </controlPr>
            </control>
          </mc:Choice>
        </mc:AlternateContent>
        <mc:AlternateContent xmlns:mc="http://schemas.openxmlformats.org/markup-compatibility/2006">
          <mc:Choice Requires="x14">
            <control shapeId="12347" r:id="rId20" name="Option Button 59">
              <controlPr defaultSize="0" autoFill="0" autoLine="0" autoPict="0">
                <anchor>
                  <from>
                    <xdr:col>8</xdr:col>
                    <xdr:colOff>342900</xdr:colOff>
                    <xdr:row>33</xdr:row>
                    <xdr:rowOff>228600</xdr:rowOff>
                  </from>
                  <to>
                    <xdr:col>8</xdr:col>
                    <xdr:colOff>619125</xdr:colOff>
                    <xdr:row>34</xdr:row>
                    <xdr:rowOff>228600</xdr:rowOff>
                  </to>
                </anchor>
              </controlPr>
            </control>
          </mc:Choice>
        </mc:AlternateContent>
        <mc:AlternateContent xmlns:mc="http://schemas.openxmlformats.org/markup-compatibility/2006">
          <mc:Choice Requires="x14">
            <control shapeId="12353" r:id="rId21" name="Group Box 65">
              <controlPr defaultSize="0" autoFill="0" autoPict="0">
                <anchor>
                  <from>
                    <xdr:col>8</xdr:col>
                    <xdr:colOff>9525</xdr:colOff>
                    <xdr:row>36</xdr:row>
                    <xdr:rowOff>133350</xdr:rowOff>
                  </from>
                  <to>
                    <xdr:col>9</xdr:col>
                    <xdr:colOff>9525</xdr:colOff>
                    <xdr:row>40</xdr:row>
                    <xdr:rowOff>57150</xdr:rowOff>
                  </to>
                </anchor>
              </controlPr>
            </control>
          </mc:Choice>
        </mc:AlternateContent>
        <mc:AlternateContent xmlns:mc="http://schemas.openxmlformats.org/markup-compatibility/2006">
          <mc:Choice Requires="x14">
            <control shapeId="12354" r:id="rId22" name="Option Button 66">
              <controlPr defaultSize="0" autoFill="0" autoLine="0" autoPict="0">
                <anchor>
                  <from>
                    <xdr:col>8</xdr:col>
                    <xdr:colOff>323850</xdr:colOff>
                    <xdr:row>36</xdr:row>
                    <xdr:rowOff>276225</xdr:rowOff>
                  </from>
                  <to>
                    <xdr:col>8</xdr:col>
                    <xdr:colOff>628650</xdr:colOff>
                    <xdr:row>37</xdr:row>
                    <xdr:rowOff>209550</xdr:rowOff>
                  </to>
                </anchor>
              </controlPr>
            </control>
          </mc:Choice>
        </mc:AlternateContent>
        <mc:AlternateContent xmlns:mc="http://schemas.openxmlformats.org/markup-compatibility/2006">
          <mc:Choice Requires="x14">
            <control shapeId="12355" r:id="rId23" name="Option Button 67">
              <controlPr defaultSize="0" autoFill="0" autoLine="0" autoPict="0">
                <anchor>
                  <from>
                    <xdr:col>8</xdr:col>
                    <xdr:colOff>333375</xdr:colOff>
                    <xdr:row>37</xdr:row>
                    <xdr:rowOff>219075</xdr:rowOff>
                  </from>
                  <to>
                    <xdr:col>8</xdr:col>
                    <xdr:colOff>609600</xdr:colOff>
                    <xdr:row>38</xdr:row>
                    <xdr:rowOff>228600</xdr:rowOff>
                  </to>
                </anchor>
              </controlPr>
            </control>
          </mc:Choice>
        </mc:AlternateContent>
        <mc:AlternateContent xmlns:mc="http://schemas.openxmlformats.org/markup-compatibility/2006">
          <mc:Choice Requires="x14">
            <control shapeId="12358" r:id="rId24" name="Option Button 70">
              <controlPr defaultSize="0" autoFill="0" autoLine="0" autoPict="0">
                <anchor>
                  <from>
                    <xdr:col>8</xdr:col>
                    <xdr:colOff>342900</xdr:colOff>
                    <xdr:row>39</xdr:row>
                    <xdr:rowOff>38100</xdr:rowOff>
                  </from>
                  <to>
                    <xdr:col>8</xdr:col>
                    <xdr:colOff>619125</xdr:colOff>
                    <xdr:row>40</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E9B2974266AC4186E57ED32516E44D" ma:contentTypeVersion="19" ma:contentTypeDescription="Create a new document." ma:contentTypeScope="" ma:versionID="1a0089278bbbfb6e43c7efa8c73c3edd">
  <xsd:schema xmlns:xsd="http://www.w3.org/2001/XMLSchema" xmlns:xs="http://www.w3.org/2001/XMLSchema" xmlns:p="http://schemas.microsoft.com/office/2006/metadata/properties" xmlns:ns2="fb8407ab-3c70-4d53-b46a-8fe3445259a5" xmlns:ns3="a163371b-e103-4c2a-a8a0-3b1bbf3417c9" targetNamespace="http://schemas.microsoft.com/office/2006/metadata/properties" ma:root="true" ma:fieldsID="97943eb51693b081de03ecf284ffe767" ns2:_="" ns3:_="">
    <xsd:import namespace="fb8407ab-3c70-4d53-b46a-8fe3445259a5"/>
    <xsd:import namespace="a163371b-e103-4c2a-a8a0-3b1bbf3417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407ab-3c70-4d53-b46a-8fe344525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f16148-317e-4253-b137-531ab42b6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63371b-e103-4c2a-a8a0-3b1bbf3417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4e3e68-4895-44a8-bfa3-10f9d81faf33}" ma:internalName="TaxCatchAll" ma:showField="CatchAllData" ma:web="a163371b-e103-4c2a-a8a0-3b1bbf341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63371b-e103-4c2a-a8a0-3b1bbf3417c9" xsi:nil="true"/>
    <lcf76f155ced4ddcb4097134ff3c332f xmlns="fb8407ab-3c70-4d53-b46a-8fe3445259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81A3F7-03E2-43F8-80E9-B566EFE2A5BA}"/>
</file>

<file path=customXml/itemProps2.xml><?xml version="1.0" encoding="utf-8"?>
<ds:datastoreItem xmlns:ds="http://schemas.openxmlformats.org/officeDocument/2006/customXml" ds:itemID="{22F7379E-93C5-48FD-BAF5-05C1F1153AEE}">
  <ds:schemaRefs>
    <ds:schemaRef ds:uri="http://schemas.microsoft.com/sharepoint/v3/contenttype/forms"/>
  </ds:schemaRefs>
</ds:datastoreItem>
</file>

<file path=customXml/itemProps3.xml><?xml version="1.0" encoding="utf-8"?>
<ds:datastoreItem xmlns:ds="http://schemas.openxmlformats.org/officeDocument/2006/customXml" ds:itemID="{CCF3268D-E247-45E8-B1E5-4F3720E3650D}">
  <ds:schemaRefs>
    <ds:schemaRef ds:uri="http://schemas.microsoft.com/office/2006/metadata/properties"/>
    <ds:schemaRef ds:uri="http://schemas.microsoft.com/office/infopath/2007/PartnerControls"/>
    <ds:schemaRef ds:uri="7010e5d0-b5fe-465b-a6b4-2620f3894704"/>
    <ds:schemaRef ds:uri="6e7a8873-7219-40c1-ba8e-95bc3735d04f"/>
    <ds:schemaRef ds:uri="a163371b-e103-4c2a-a8a0-3b1bbf3417c9"/>
    <ds:schemaRef ds:uri="fb8407ab-3c70-4d53-b46a-8fe3445259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Version Control</vt:lpstr>
      <vt:lpstr>Home</vt:lpstr>
      <vt:lpstr>Instructions</vt:lpstr>
      <vt:lpstr>PO Details</vt:lpstr>
      <vt:lpstr>Drop downs</vt:lpstr>
      <vt:lpstr>Section 1_P2</vt:lpstr>
      <vt:lpstr>Section 2_P4</vt:lpstr>
      <vt:lpstr>Section 3_P5</vt:lpstr>
      <vt:lpstr>Section 4_P6</vt:lpstr>
      <vt:lpstr>Section 5_P7</vt:lpstr>
      <vt:lpstr>Section 6_EF</vt:lpstr>
      <vt:lpstr>Section 7_P12</vt:lpstr>
      <vt:lpstr>'Section 5_P7'!_Toc483303262</vt:lpstr>
      <vt:lpstr>'Section 5_P7'!_Toc483303263</vt:lpstr>
      <vt:lpstr>'Section 6_EF'!_Toc483303265</vt:lpstr>
      <vt:lpstr>'Section 6_EF'!_Toc483303267</vt:lpstr>
      <vt:lpstr>'Section 6_EF'!_Toc483303268</vt:lpstr>
      <vt:lpstr>'Section 6_EF'!_Toc483303269</vt:lpstr>
      <vt:lpstr>'Section 6_EF'!_Toc483303270</vt:lpstr>
      <vt:lpstr>'Section 7_P12'!_Toc483303272</vt:lpstr>
      <vt:lpstr>'Section 7_P12'!_Toc483303273</vt:lpstr>
      <vt:lpstr>'Section 7_P12'!_Toc483303274</vt:lpstr>
      <vt:lpstr>biomass_producer_size</vt:lpstr>
      <vt:lpstr>Industrial_operator_size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Eddie</dc:creator>
  <cp:lastModifiedBy>Frederico Blanco</cp:lastModifiedBy>
  <dcterms:created xsi:type="dcterms:W3CDTF">2021-05-17T11:32:40Z</dcterms:created>
  <dcterms:modified xsi:type="dcterms:W3CDTF">2026-04-15T18:18:15Z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0x0101009BE9B2974266AC4186E57ED32516E44D</vt:lpwstr>
  </property>
  <property fmtid="{D5CDD505-2E9C-101B-9397-08002B2CF9AE}" pid="3" name="MediaServiceImageTags">
    <vt:lpwstr/>
  </property>
</Properties>
</file>